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https://d.docs.live.net/158fbdbee6b09c04/ab/Screenshows/portfolio/"/>
    </mc:Choice>
  </mc:AlternateContent>
  <xr:revisionPtr revIDLastSave="42" documentId="11_806B931B0ABCB3FE0898B0CDADD7EFA44FE2DC15" xr6:coauthVersionLast="36" xr6:coauthVersionMax="36" xr10:uidLastSave="{71A31CD4-09E4-1541-91CD-C4FA3617B54F}"/>
  <bookViews>
    <workbookView xWindow="0" yWindow="460" windowWidth="25600" windowHeight="13860" tabRatio="500" xr2:uid="{00000000-000D-0000-FFFF-FFFF00000000}"/>
  </bookViews>
  <sheets>
    <sheet name="Model" sheetId="1" r:id="rId1"/>
    <sheet name="Historical Div" sheetId="2" r:id="rId2"/>
  </sheets>
  <definedNames>
    <definedName name="dividends">'Historical Div'!$B$2:$C$37</definedName>
    <definedName name="_xlnm.Print_Area" localSheetId="0">Model!$A$1:$I$21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C9" i="1"/>
  <c r="C8" i="1"/>
  <c r="D7" i="1"/>
  <c r="C7" i="1"/>
  <c r="D6" i="1"/>
  <c r="C6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F61" i="1"/>
  <c r="G61" i="1"/>
  <c r="H61" i="1"/>
  <c r="I61" i="1"/>
  <c r="F62" i="1"/>
  <c r="G62" i="1"/>
  <c r="H62" i="1"/>
  <c r="I62" i="1"/>
  <c r="F63" i="1"/>
  <c r="G63" i="1"/>
  <c r="H63" i="1"/>
  <c r="I63" i="1"/>
  <c r="F64" i="1"/>
  <c r="G64" i="1"/>
  <c r="H64" i="1"/>
  <c r="I64" i="1"/>
  <c r="F65" i="1"/>
  <c r="G65" i="1"/>
  <c r="H65" i="1"/>
  <c r="I65" i="1"/>
  <c r="F66" i="1"/>
  <c r="G66" i="1"/>
  <c r="H66" i="1"/>
  <c r="I66" i="1"/>
  <c r="F67" i="1"/>
  <c r="G67" i="1"/>
  <c r="H67" i="1"/>
  <c r="I67" i="1"/>
  <c r="F68" i="1"/>
  <c r="G68" i="1"/>
  <c r="H68" i="1"/>
  <c r="I68" i="1"/>
  <c r="F69" i="1"/>
  <c r="G69" i="1"/>
  <c r="H69" i="1"/>
  <c r="I69" i="1"/>
  <c r="F70" i="1"/>
  <c r="G70" i="1"/>
  <c r="H70" i="1"/>
  <c r="I70" i="1"/>
  <c r="F71" i="1"/>
  <c r="G71" i="1"/>
  <c r="H71" i="1"/>
  <c r="I71" i="1"/>
  <c r="F72" i="1"/>
  <c r="G72" i="1"/>
  <c r="H72" i="1"/>
  <c r="I72" i="1"/>
  <c r="F73" i="1"/>
  <c r="G73" i="1"/>
  <c r="H73" i="1"/>
  <c r="I73" i="1"/>
  <c r="F74" i="1"/>
  <c r="G74" i="1"/>
  <c r="H74" i="1"/>
  <c r="I74" i="1"/>
  <c r="F75" i="1"/>
  <c r="G75" i="1"/>
  <c r="H75" i="1"/>
  <c r="I75" i="1"/>
  <c r="F76" i="1"/>
  <c r="G76" i="1"/>
  <c r="H76" i="1"/>
  <c r="I76" i="1"/>
  <c r="F77" i="1"/>
  <c r="G77" i="1"/>
  <c r="H77" i="1"/>
  <c r="I77" i="1"/>
  <c r="F78" i="1"/>
  <c r="G78" i="1"/>
  <c r="H78" i="1"/>
  <c r="I78" i="1"/>
  <c r="F79" i="1"/>
  <c r="G79" i="1"/>
  <c r="H79" i="1"/>
  <c r="I79" i="1"/>
  <c r="F80" i="1"/>
  <c r="G80" i="1"/>
  <c r="H80" i="1"/>
  <c r="I80" i="1"/>
  <c r="F81" i="1"/>
  <c r="G81" i="1"/>
  <c r="H81" i="1"/>
  <c r="I81" i="1"/>
  <c r="F82" i="1"/>
  <c r="G82" i="1"/>
  <c r="H82" i="1"/>
  <c r="I82" i="1"/>
  <c r="F83" i="1"/>
  <c r="G83" i="1"/>
  <c r="H83" i="1"/>
  <c r="I83" i="1"/>
  <c r="F84" i="1"/>
  <c r="G84" i="1"/>
  <c r="H84" i="1"/>
  <c r="I84" i="1"/>
  <c r="F85" i="1"/>
  <c r="G85" i="1"/>
  <c r="H85" i="1"/>
  <c r="I85" i="1"/>
  <c r="F86" i="1"/>
  <c r="G86" i="1"/>
  <c r="H86" i="1"/>
  <c r="I86" i="1"/>
  <c r="F87" i="1"/>
  <c r="G87" i="1"/>
  <c r="H87" i="1"/>
  <c r="I87" i="1"/>
  <c r="F88" i="1"/>
  <c r="G88" i="1"/>
  <c r="H88" i="1"/>
  <c r="I88" i="1"/>
  <c r="F89" i="1"/>
  <c r="G89" i="1"/>
  <c r="H89" i="1"/>
  <c r="I89" i="1"/>
  <c r="F90" i="1"/>
  <c r="G90" i="1"/>
  <c r="H90" i="1"/>
  <c r="I90" i="1"/>
  <c r="F91" i="1"/>
  <c r="G91" i="1"/>
  <c r="H91" i="1"/>
  <c r="I91" i="1"/>
  <c r="F92" i="1"/>
  <c r="G92" i="1"/>
  <c r="H92" i="1"/>
  <c r="I92" i="1"/>
  <c r="F93" i="1"/>
  <c r="G93" i="1"/>
  <c r="H93" i="1"/>
  <c r="I93" i="1"/>
  <c r="F94" i="1"/>
  <c r="G94" i="1"/>
  <c r="H94" i="1"/>
  <c r="I94" i="1"/>
  <c r="F95" i="1"/>
  <c r="G95" i="1"/>
  <c r="H95" i="1"/>
  <c r="I95" i="1"/>
  <c r="F96" i="1"/>
  <c r="G96" i="1"/>
  <c r="H96" i="1"/>
  <c r="I96" i="1"/>
  <c r="F97" i="1"/>
  <c r="G97" i="1"/>
  <c r="H97" i="1"/>
  <c r="I97" i="1"/>
  <c r="F98" i="1"/>
  <c r="G98" i="1"/>
  <c r="H98" i="1"/>
  <c r="I98" i="1"/>
  <c r="F99" i="1"/>
  <c r="G99" i="1"/>
  <c r="H99" i="1"/>
  <c r="I99" i="1"/>
  <c r="F100" i="1"/>
  <c r="G100" i="1"/>
  <c r="H100" i="1"/>
  <c r="I100" i="1"/>
  <c r="F101" i="1"/>
  <c r="G101" i="1"/>
  <c r="H101" i="1"/>
  <c r="I101" i="1"/>
  <c r="F102" i="1"/>
  <c r="G102" i="1"/>
  <c r="H102" i="1"/>
  <c r="I102" i="1"/>
  <c r="F103" i="1"/>
  <c r="G103" i="1"/>
  <c r="H103" i="1"/>
  <c r="I103" i="1"/>
  <c r="F104" i="1"/>
  <c r="G104" i="1"/>
  <c r="H104" i="1"/>
  <c r="I104" i="1"/>
  <c r="F105" i="1"/>
  <c r="G105" i="1"/>
  <c r="H105" i="1"/>
  <c r="I105" i="1"/>
  <c r="F106" i="1"/>
  <c r="G106" i="1"/>
  <c r="H106" i="1"/>
  <c r="I106" i="1"/>
  <c r="F107" i="1"/>
  <c r="G107" i="1"/>
  <c r="H107" i="1"/>
  <c r="I107" i="1"/>
  <c r="F108" i="1"/>
  <c r="G108" i="1"/>
  <c r="H108" i="1"/>
  <c r="I108" i="1"/>
  <c r="F109" i="1"/>
  <c r="G109" i="1"/>
  <c r="H109" i="1"/>
  <c r="I109" i="1"/>
  <c r="F110" i="1"/>
  <c r="G110" i="1"/>
  <c r="H110" i="1"/>
  <c r="I110" i="1"/>
  <c r="F111" i="1"/>
  <c r="G111" i="1"/>
  <c r="H111" i="1"/>
  <c r="I111" i="1"/>
  <c r="F112" i="1"/>
  <c r="G112" i="1"/>
  <c r="H112" i="1"/>
  <c r="I112" i="1"/>
  <c r="F113" i="1"/>
  <c r="G113" i="1"/>
  <c r="H113" i="1"/>
  <c r="I113" i="1"/>
  <c r="F114" i="1"/>
  <c r="G114" i="1"/>
  <c r="H114" i="1"/>
  <c r="I114" i="1"/>
  <c r="F115" i="1"/>
  <c r="G115" i="1"/>
  <c r="H115" i="1"/>
  <c r="I115" i="1"/>
  <c r="F116" i="1"/>
  <c r="G116" i="1"/>
  <c r="H116" i="1"/>
  <c r="I116" i="1"/>
  <c r="F117" i="1"/>
  <c r="G117" i="1"/>
  <c r="H117" i="1"/>
  <c r="I117" i="1"/>
  <c r="F118" i="1"/>
  <c r="G118" i="1"/>
  <c r="H118" i="1"/>
  <c r="I118" i="1"/>
  <c r="F119" i="1"/>
  <c r="G119" i="1"/>
  <c r="H119" i="1"/>
  <c r="I119" i="1"/>
  <c r="F120" i="1"/>
  <c r="G120" i="1"/>
  <c r="H120" i="1"/>
  <c r="I120" i="1"/>
  <c r="I14" i="1"/>
  <c r="H14" i="1"/>
  <c r="G14" i="1"/>
  <c r="F14" i="1"/>
  <c r="I13" i="1"/>
  <c r="H13" i="1"/>
  <c r="G13" i="1"/>
  <c r="F13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4" i="1"/>
  <c r="E15" i="1"/>
  <c r="E16" i="1"/>
  <c r="E17" i="1"/>
  <c r="E18" i="1"/>
  <c r="E13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2" i="2"/>
</calcChain>
</file>

<file path=xl/sharedStrings.xml><?xml version="1.0" encoding="utf-8"?>
<sst xmlns="http://schemas.openxmlformats.org/spreadsheetml/2006/main" count="20" uniqueCount="19">
  <si>
    <t>Date</t>
  </si>
  <si>
    <t>Dividends</t>
  </si>
  <si>
    <t>MMYY</t>
  </si>
  <si>
    <t>Dividend</t>
  </si>
  <si>
    <t>Initial Investment</t>
  </si>
  <si>
    <t>Ending Balance</t>
  </si>
  <si>
    <t>Reinvest</t>
  </si>
  <si>
    <t>Annualized Return</t>
  </si>
  <si>
    <t>Cumulative Return</t>
  </si>
  <si>
    <t>Shares Beginning</t>
  </si>
  <si>
    <t>Ending Reinvest</t>
  </si>
  <si>
    <t xml:space="preserve">Ending Constant </t>
  </si>
  <si>
    <t>Constant</t>
  </si>
  <si>
    <t>Dollar</t>
  </si>
  <si>
    <t>Years Invested</t>
  </si>
  <si>
    <t>Comparing Reinvesting Dividends to Constant Dollar Investing</t>
  </si>
  <si>
    <t>Month Beg</t>
  </si>
  <si>
    <t>Month End</t>
  </si>
  <si>
    <t>Reinvestment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</si>
</sst>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0.0000000000000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9">
    <xf numFmtId="0" fontId="0" fillId="0" borderId="0" xfId="0"/>
    <xf numFmtId="14" fontId="0" fillId="0" borderId="0" xfId="0" applyNumberFormat="1"/>
    <xf numFmtId="44" fontId="0" fillId="0" borderId="0" xfId="2" applyFont="1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10" fontId="0" fillId="0" borderId="0" xfId="3" applyNumberFormat="1" applyFont="1"/>
    <xf numFmtId="2" fontId="0" fillId="0" borderId="0" xfId="0" applyNumberFormat="1"/>
    <xf numFmtId="164" fontId="2" fillId="2" borderId="1" xfId="4" applyNumberFormat="1"/>
    <xf numFmtId="43" fontId="3" fillId="3" borderId="2" xfId="5" applyNumberFormat="1"/>
    <xf numFmtId="10" fontId="3" fillId="3" borderId="2" xfId="5" applyNumberFormat="1"/>
    <xf numFmtId="2" fontId="3" fillId="3" borderId="2" xfId="5" applyNumberFormat="1"/>
    <xf numFmtId="0" fontId="3" fillId="3" borderId="2" xfId="5"/>
    <xf numFmtId="0" fontId="0" fillId="0" borderId="0" xfId="0" applyAlignment="1">
      <alignment horizontal="right"/>
    </xf>
    <xf numFmtId="10" fontId="0" fillId="0" borderId="0" xfId="0" applyNumberFormat="1"/>
    <xf numFmtId="4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0" fontId="4" fillId="4" borderId="0" xfId="0" applyFont="1" applyFill="1" applyAlignment="1">
      <alignment horizontal="center" vertical="center"/>
    </xf>
  </cellXfs>
  <cellStyles count="6">
    <cellStyle name="Comma" xfId="1" builtinId="3"/>
    <cellStyle name="Currency" xfId="2" builtinId="4"/>
    <cellStyle name="Input" xfId="4" builtinId="20"/>
    <cellStyle name="Normal" xfId="0" builtinId="0"/>
    <cellStyle name="Output" xfId="5" builtinId="21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2"/>
  <sheetViews>
    <sheetView tabSelected="1" zoomScale="140" zoomScaleNormal="140" zoomScaleSheetLayoutView="130" workbookViewId="0">
      <selection activeCell="F9" sqref="F9"/>
    </sheetView>
  </sheetViews>
  <sheetFormatPr baseColWidth="10" defaultColWidth="11" defaultRowHeight="16" x14ac:dyDescent="0.2"/>
  <cols>
    <col min="2" max="2" width="16.1640625" bestFit="1" customWidth="1"/>
    <col min="5" max="5" width="19.5" bestFit="1" customWidth="1"/>
    <col min="6" max="6" width="15.1640625" bestFit="1" customWidth="1"/>
    <col min="7" max="7" width="12.83203125" bestFit="1" customWidth="1"/>
    <col min="8" max="8" width="14.1640625" bestFit="1" customWidth="1"/>
    <col min="9" max="9" width="24.5" bestFit="1" customWidth="1"/>
  </cols>
  <sheetData>
    <row r="1" spans="2:13" ht="30" customHeight="1" x14ac:dyDescent="0.2">
      <c r="B1" s="18" t="s">
        <v>15</v>
      </c>
      <c r="C1" s="18"/>
      <c r="D1" s="18"/>
      <c r="E1" s="18"/>
      <c r="F1" s="18"/>
      <c r="G1" s="18"/>
      <c r="H1" s="18"/>
      <c r="I1" s="18"/>
    </row>
    <row r="2" spans="2:13" ht="30" customHeight="1" x14ac:dyDescent="0.2"/>
    <row r="3" spans="2:13" x14ac:dyDescent="0.2">
      <c r="B3" t="s">
        <v>4</v>
      </c>
      <c r="C3" s="8">
        <v>1000</v>
      </c>
      <c r="G3" s="14"/>
    </row>
    <row r="4" spans="2:13" x14ac:dyDescent="0.2">
      <c r="C4" s="13"/>
      <c r="D4" s="13" t="s">
        <v>12</v>
      </c>
    </row>
    <row r="5" spans="2:13" x14ac:dyDescent="0.2">
      <c r="C5" s="13" t="s">
        <v>6</v>
      </c>
      <c r="D5" s="13" t="s">
        <v>13</v>
      </c>
      <c r="H5" s="14"/>
      <c r="I5" s="16"/>
      <c r="J5" s="3"/>
      <c r="K5" s="3"/>
    </row>
    <row r="6" spans="2:13" x14ac:dyDescent="0.2">
      <c r="B6" t="s">
        <v>5</v>
      </c>
      <c r="C6" s="9">
        <f>H120</f>
        <v>2875.9748336832417</v>
      </c>
      <c r="D6" s="9">
        <f>I120</f>
        <v>2398.1963359277383</v>
      </c>
      <c r="E6" s="6"/>
      <c r="F6" s="15"/>
      <c r="H6" s="5"/>
      <c r="I6" s="2"/>
    </row>
    <row r="7" spans="2:13" x14ac:dyDescent="0.2">
      <c r="B7" t="s">
        <v>8</v>
      </c>
      <c r="C7" s="10">
        <f>C6/C3-1</f>
        <v>1.8759748336832418</v>
      </c>
      <c r="D7" s="10">
        <f>D6/C3-1</f>
        <v>1.3981963359277385</v>
      </c>
      <c r="E7" s="14"/>
      <c r="F7" s="3"/>
      <c r="G7" s="14"/>
      <c r="I7" s="2"/>
      <c r="J7" s="3"/>
    </row>
    <row r="8" spans="2:13" x14ac:dyDescent="0.2">
      <c r="B8" t="s">
        <v>14</v>
      </c>
      <c r="C8" s="11">
        <f>COUNT(B13:B120)/12</f>
        <v>9</v>
      </c>
      <c r="D8" s="12"/>
      <c r="E8" s="14"/>
      <c r="G8" s="5"/>
      <c r="I8" s="3"/>
    </row>
    <row r="9" spans="2:13" x14ac:dyDescent="0.2">
      <c r="B9" t="s">
        <v>7</v>
      </c>
      <c r="C9" s="10">
        <f>(C6/C3)^(1/C8)-1</f>
        <v>0.12454313884740831</v>
      </c>
      <c r="D9" s="10">
        <f>(D6/C3)^(1/C8)-1</f>
        <v>0.10207059534558249</v>
      </c>
      <c r="E9" s="17"/>
    </row>
    <row r="10" spans="2:13" x14ac:dyDescent="0.2">
      <c r="L10" s="5"/>
      <c r="M10" s="5"/>
    </row>
    <row r="12" spans="2:13" x14ac:dyDescent="0.2">
      <c r="B12" t="s">
        <v>0</v>
      </c>
      <c r="C12" s="13" t="s">
        <v>16</v>
      </c>
      <c r="D12" s="13" t="s">
        <v>17</v>
      </c>
      <c r="E12" s="13" t="s">
        <v>3</v>
      </c>
      <c r="F12" t="s">
        <v>9</v>
      </c>
      <c r="G12" t="s">
        <v>18</v>
      </c>
      <c r="H12" t="s">
        <v>10</v>
      </c>
      <c r="I12" t="s">
        <v>11</v>
      </c>
    </row>
    <row r="13" spans="2:13" x14ac:dyDescent="0.2">
      <c r="B13" s="1">
        <v>40756</v>
      </c>
      <c r="C13" s="7">
        <v>130.83999600000001</v>
      </c>
      <c r="D13" s="7">
        <v>122.220001</v>
      </c>
      <c r="E13" t="str">
        <f>IFERROR(VLOOKUP(TEXT(B13,"mmyy"),dividends,2,FALSE),"")</f>
        <v/>
      </c>
      <c r="F13" s="4">
        <f>C3/C13</f>
        <v>7.6429228872798181</v>
      </c>
      <c r="G13" t="str">
        <f>IF(ISERROR(E13/D13),"",E13*F13/D13)</f>
        <v/>
      </c>
      <c r="H13" s="5">
        <f>SUM(F13:G13)*D13</f>
        <v>934.11804292626221</v>
      </c>
      <c r="I13" s="5">
        <f>$F$13*D13</f>
        <v>934.11804292626221</v>
      </c>
    </row>
    <row r="14" spans="2:13" x14ac:dyDescent="0.2">
      <c r="B14" s="1">
        <v>40787</v>
      </c>
      <c r="C14" s="7">
        <v>122.290001</v>
      </c>
      <c r="D14" s="7">
        <v>113.150002</v>
      </c>
      <c r="E14">
        <f>IFERROR(VLOOKUP(TEXT(B14,"mmyy"),dividends,2,FALSE),"")</f>
        <v>0.625</v>
      </c>
      <c r="F14" s="5">
        <f>SUM(F13:G13)</f>
        <v>7.6429228872798181</v>
      </c>
      <c r="G14">
        <f>IF(ISERROR(E14/D14),"",E14*F14/D14)</f>
        <v>4.2216762882159614E-2</v>
      </c>
      <c r="H14" s="5">
        <f>SUM(F14:G14)*D14</f>
        <v>869.57356678610711</v>
      </c>
      <c r="I14" s="5">
        <f>$F$13*D14</f>
        <v>864.79673998155715</v>
      </c>
    </row>
    <row r="15" spans="2:13" x14ac:dyDescent="0.2">
      <c r="B15" s="1">
        <v>40817</v>
      </c>
      <c r="C15" s="7">
        <v>112.489998</v>
      </c>
      <c r="D15" s="7">
        <v>125.5</v>
      </c>
      <c r="E15" t="str">
        <f>IFERROR(VLOOKUP(TEXT(B15,"mmyy"),dividends,2,FALSE),"")</f>
        <v/>
      </c>
      <c r="F15" s="5">
        <f t="shared" ref="F15:F78" si="0">SUM(F14:G14)</f>
        <v>7.685139650161978</v>
      </c>
      <c r="G15" t="str">
        <f t="shared" ref="G15:G78" si="1">IF(ISERROR(E15/D15),"",E15*F15/D15)</f>
        <v/>
      </c>
      <c r="H15" s="5">
        <f t="shared" ref="H15:H78" si="2">SUM(F15:G15)*D15</f>
        <v>964.48502609532818</v>
      </c>
      <c r="I15" s="5">
        <f t="shared" ref="I15:I78" si="3">$F$13*D15</f>
        <v>959.18682235361712</v>
      </c>
    </row>
    <row r="16" spans="2:13" x14ac:dyDescent="0.2">
      <c r="B16" s="1">
        <v>40848</v>
      </c>
      <c r="C16" s="7">
        <v>122.029999</v>
      </c>
      <c r="D16" s="7">
        <v>124.989998</v>
      </c>
      <c r="E16" t="str">
        <f>IFERROR(VLOOKUP(TEXT(B16,"mmyy"),dividends,2,FALSE),"")</f>
        <v/>
      </c>
      <c r="F16" s="5">
        <f t="shared" si="0"/>
        <v>7.685139650161978</v>
      </c>
      <c r="G16" t="str">
        <f t="shared" si="1"/>
        <v/>
      </c>
      <c r="H16" s="5">
        <f t="shared" si="2"/>
        <v>960.5655895034663</v>
      </c>
      <c r="I16" s="5">
        <f t="shared" si="3"/>
        <v>955.28891639525864</v>
      </c>
    </row>
    <row r="17" spans="2:9" x14ac:dyDescent="0.2">
      <c r="B17" s="1">
        <v>40878</v>
      </c>
      <c r="C17" s="7">
        <v>124.849998</v>
      </c>
      <c r="D17" s="7">
        <v>125.5</v>
      </c>
      <c r="E17">
        <f>IFERROR(VLOOKUP(TEXT(B17,"mmyy"),dividends,2,FALSE),"")</f>
        <v>0.77</v>
      </c>
      <c r="F17" s="5">
        <f t="shared" si="0"/>
        <v>7.685139650161978</v>
      </c>
      <c r="G17">
        <f t="shared" si="1"/>
        <v>4.7151852833663133E-2</v>
      </c>
      <c r="H17" s="5">
        <f t="shared" si="2"/>
        <v>970.40258362595296</v>
      </c>
      <c r="I17" s="5">
        <f t="shared" si="3"/>
        <v>959.18682235361712</v>
      </c>
    </row>
    <row r="18" spans="2:9" x14ac:dyDescent="0.2">
      <c r="B18" s="1">
        <v>40909</v>
      </c>
      <c r="C18" s="7">
        <v>127.760002</v>
      </c>
      <c r="D18" s="7">
        <v>131.320007</v>
      </c>
      <c r="E18" t="str">
        <f>IFERROR(VLOOKUP(TEXT(B18,"mmyy"),dividends,2,FALSE),"")</f>
        <v/>
      </c>
      <c r="F18" s="5">
        <f t="shared" si="0"/>
        <v>7.7322915029956407</v>
      </c>
      <c r="G18" t="str">
        <f t="shared" si="1"/>
        <v/>
      </c>
      <c r="H18" s="5">
        <f t="shared" si="2"/>
        <v>1015.4045742994281</v>
      </c>
      <c r="I18" s="5">
        <f t="shared" si="3"/>
        <v>1003.668687058046</v>
      </c>
    </row>
    <row r="19" spans="2:9" x14ac:dyDescent="0.2">
      <c r="B19" s="1">
        <v>40940</v>
      </c>
      <c r="C19" s="7">
        <v>132.28999300000001</v>
      </c>
      <c r="D19" s="7">
        <v>137.020004</v>
      </c>
      <c r="E19" t="str">
        <f>IFERROR(VLOOKUP(TEXT(B19,"mmyy"),dividends,2,FALSE),"")</f>
        <v/>
      </c>
      <c r="F19" s="5">
        <f t="shared" si="0"/>
        <v>7.7322915029956407</v>
      </c>
      <c r="G19" t="str">
        <f t="shared" si="1"/>
        <v/>
      </c>
      <c r="H19" s="5">
        <f t="shared" si="2"/>
        <v>1059.4786126696288</v>
      </c>
      <c r="I19" s="5">
        <f t="shared" si="3"/>
        <v>1047.2333245867721</v>
      </c>
    </row>
    <row r="20" spans="2:9" x14ac:dyDescent="0.2">
      <c r="B20" s="1">
        <v>40969</v>
      </c>
      <c r="C20" s="7">
        <v>137.30999800000001</v>
      </c>
      <c r="D20" s="7">
        <v>140.80999800000001</v>
      </c>
      <c r="E20">
        <f>IFERROR(VLOOKUP(TEXT(B20,"mmyy"),dividends,2,FALSE),"")</f>
        <v>0.61399999999999999</v>
      </c>
      <c r="F20" s="5">
        <f t="shared" si="0"/>
        <v>7.7322915029956407</v>
      </c>
      <c r="G20">
        <f t="shared" si="1"/>
        <v>3.3716547477256005E-2</v>
      </c>
      <c r="H20" s="5">
        <f t="shared" si="2"/>
        <v>1093.5315780550725</v>
      </c>
      <c r="I20" s="5">
        <f t="shared" si="3"/>
        <v>1076.1999564720254</v>
      </c>
    </row>
    <row r="21" spans="2:9" x14ac:dyDescent="0.2">
      <c r="B21" s="1">
        <v>41000</v>
      </c>
      <c r="C21" s="7">
        <v>140.63999899999999</v>
      </c>
      <c r="D21" s="7">
        <v>139.86999499999999</v>
      </c>
      <c r="E21" t="str">
        <f>IFERROR(VLOOKUP(TEXT(B21,"mmyy"),dividends,2,FALSE),"")</f>
        <v/>
      </c>
      <c r="F21" s="5">
        <f t="shared" si="0"/>
        <v>7.7660080504728963</v>
      </c>
      <c r="G21" t="str">
        <f t="shared" si="1"/>
        <v/>
      </c>
      <c r="H21" s="5">
        <f t="shared" si="2"/>
        <v>1086.2315071896037</v>
      </c>
      <c r="I21" s="5">
        <f t="shared" si="3"/>
        <v>1069.0155860292136</v>
      </c>
    </row>
    <row r="22" spans="2:9" x14ac:dyDescent="0.2">
      <c r="B22" s="1">
        <v>41030</v>
      </c>
      <c r="C22" s="7">
        <v>139.78999300000001</v>
      </c>
      <c r="D22" s="7">
        <v>131.470001</v>
      </c>
      <c r="E22" t="str">
        <f>IFERROR(VLOOKUP(TEXT(B22,"mmyy"),dividends,2,FALSE),"")</f>
        <v/>
      </c>
      <c r="F22" s="5">
        <f t="shared" si="0"/>
        <v>7.7660080504728963</v>
      </c>
      <c r="G22" t="str">
        <f t="shared" si="1"/>
        <v/>
      </c>
      <c r="H22" s="5">
        <f t="shared" si="2"/>
        <v>1020.9970861616797</v>
      </c>
      <c r="I22" s="5">
        <f t="shared" si="3"/>
        <v>1004.8150796336006</v>
      </c>
    </row>
    <row r="23" spans="2:9" x14ac:dyDescent="0.2">
      <c r="B23" s="1">
        <v>41061</v>
      </c>
      <c r="C23" s="7">
        <v>129.41000399999999</v>
      </c>
      <c r="D23" s="7">
        <v>136.10000600000001</v>
      </c>
      <c r="E23">
        <f>IFERROR(VLOOKUP(TEXT(B23,"mmyy"),dividends,2,FALSE),"")</f>
        <v>0.68799999999999994</v>
      </c>
      <c r="F23" s="5">
        <f t="shared" si="0"/>
        <v>7.7660080504728963</v>
      </c>
      <c r="G23">
        <f t="shared" si="1"/>
        <v>3.9257996349576593E-2</v>
      </c>
      <c r="H23" s="5">
        <f t="shared" si="2"/>
        <v>1062.2967558041348</v>
      </c>
      <c r="I23" s="5">
        <f t="shared" si="3"/>
        <v>1040.2018508163205</v>
      </c>
    </row>
    <row r="24" spans="2:9" x14ac:dyDescent="0.2">
      <c r="B24" s="1">
        <v>41091</v>
      </c>
      <c r="C24" s="7">
        <v>136.479996</v>
      </c>
      <c r="D24" s="7">
        <v>137.71000699999999</v>
      </c>
      <c r="E24" t="str">
        <f>IFERROR(VLOOKUP(TEXT(B24,"mmyy"),dividends,2,FALSE),"")</f>
        <v/>
      </c>
      <c r="F24" s="5">
        <f t="shared" si="0"/>
        <v>7.8052660468224726</v>
      </c>
      <c r="G24" t="str">
        <f t="shared" si="1"/>
        <v/>
      </c>
      <c r="H24" s="5">
        <f t="shared" si="2"/>
        <v>1074.8632419447849</v>
      </c>
      <c r="I24" s="5">
        <f t="shared" si="3"/>
        <v>1052.5069643077638</v>
      </c>
    </row>
    <row r="25" spans="2:9" x14ac:dyDescent="0.2">
      <c r="B25" s="1">
        <v>41122</v>
      </c>
      <c r="C25" s="7">
        <v>138.699997</v>
      </c>
      <c r="D25" s="7">
        <v>141.16000399999999</v>
      </c>
      <c r="E25" t="str">
        <f>IFERROR(VLOOKUP(TEXT(B25,"mmyy"),dividends,2,FALSE),"")</f>
        <v/>
      </c>
      <c r="F25" s="5">
        <f t="shared" si="0"/>
        <v>7.8052660468224726</v>
      </c>
      <c r="G25" t="str">
        <f t="shared" si="1"/>
        <v/>
      </c>
      <c r="H25" s="5">
        <f t="shared" si="2"/>
        <v>1101.7913863905244</v>
      </c>
      <c r="I25" s="5">
        <f t="shared" si="3"/>
        <v>1078.8750253401106</v>
      </c>
    </row>
    <row r="26" spans="2:9" x14ac:dyDescent="0.2">
      <c r="B26" s="1">
        <v>41153</v>
      </c>
      <c r="C26" s="7">
        <v>141.03999300000001</v>
      </c>
      <c r="D26" s="7">
        <v>143.970001</v>
      </c>
      <c r="E26">
        <f>IFERROR(VLOOKUP(TEXT(B26,"mmyy"),dividends,2,FALSE),"")</f>
        <v>0.77900000000000003</v>
      </c>
      <c r="F26" s="5">
        <f t="shared" si="0"/>
        <v>7.8052660468224726</v>
      </c>
      <c r="G26">
        <f t="shared" si="1"/>
        <v>4.2233119457120147E-2</v>
      </c>
      <c r="H26" s="5">
        <f t="shared" si="2"/>
        <v>1129.804462816772</v>
      </c>
      <c r="I26" s="5">
        <f t="shared" si="3"/>
        <v>1100.3516157245983</v>
      </c>
    </row>
    <row r="27" spans="2:9" x14ac:dyDescent="0.2">
      <c r="B27" s="1">
        <v>41183</v>
      </c>
      <c r="C27" s="7">
        <v>144.520004</v>
      </c>
      <c r="D27" s="7">
        <v>141.35000600000001</v>
      </c>
      <c r="E27" t="str">
        <f>IFERROR(VLOOKUP(TEXT(B27,"mmyy"),dividends,2,FALSE),"")</f>
        <v/>
      </c>
      <c r="F27" s="5">
        <f t="shared" si="0"/>
        <v>7.8474991662795928</v>
      </c>
      <c r="G27" t="str">
        <f t="shared" si="1"/>
        <v/>
      </c>
      <c r="H27" s="5">
        <f t="shared" si="2"/>
        <v>1109.2440542386155</v>
      </c>
      <c r="I27" s="5">
        <f t="shared" si="3"/>
        <v>1080.3271959745396</v>
      </c>
    </row>
    <row r="28" spans="2:9" x14ac:dyDescent="0.2">
      <c r="B28" s="1">
        <v>41214</v>
      </c>
      <c r="C28" s="7">
        <v>141.64999399999999</v>
      </c>
      <c r="D28" s="7">
        <v>142.14999399999999</v>
      </c>
      <c r="E28" t="str">
        <f>IFERROR(VLOOKUP(TEXT(B28,"mmyy"),dividends,2,FALSE),"")</f>
        <v/>
      </c>
      <c r="F28" s="5">
        <f t="shared" si="0"/>
        <v>7.8474991662795928</v>
      </c>
      <c r="G28" t="str">
        <f t="shared" si="1"/>
        <v/>
      </c>
      <c r="H28" s="5">
        <f t="shared" si="2"/>
        <v>1115.5219594016492</v>
      </c>
      <c r="I28" s="5">
        <f t="shared" si="3"/>
        <v>1086.4414425692887</v>
      </c>
    </row>
    <row r="29" spans="2:9" x14ac:dyDescent="0.2">
      <c r="B29" s="1">
        <v>41244</v>
      </c>
      <c r="C29" s="7">
        <v>142.800003</v>
      </c>
      <c r="D29" s="7">
        <v>142.41000399999999</v>
      </c>
      <c r="E29">
        <f>IFERROR(VLOOKUP(TEXT(B29,"mmyy"),dividends,2,FALSE),"")</f>
        <v>1.022</v>
      </c>
      <c r="F29" s="5">
        <f t="shared" si="0"/>
        <v>7.8474991662795928</v>
      </c>
      <c r="G29">
        <f t="shared" si="1"/>
        <v>5.6317280546791817E-2</v>
      </c>
      <c r="H29" s="5">
        <f t="shared" si="2"/>
        <v>1125.5825318078112</v>
      </c>
      <c r="I29" s="5">
        <f t="shared" si="3"/>
        <v>1088.4286789492103</v>
      </c>
    </row>
    <row r="30" spans="2:9" x14ac:dyDescent="0.2">
      <c r="B30" s="1">
        <v>41275</v>
      </c>
      <c r="C30" s="7">
        <v>145.11000100000001</v>
      </c>
      <c r="D30" s="7">
        <v>149.699997</v>
      </c>
      <c r="E30" t="str">
        <f>IFERROR(VLOOKUP(TEXT(B30,"mmyy"),dividends,2,FALSE),"")</f>
        <v/>
      </c>
      <c r="F30" s="5">
        <f t="shared" si="0"/>
        <v>7.9038164468263847</v>
      </c>
      <c r="G30" t="str">
        <f t="shared" si="1"/>
        <v/>
      </c>
      <c r="H30" s="5">
        <f t="shared" si="2"/>
        <v>1183.2012983784605</v>
      </c>
      <c r="I30" s="5">
        <f t="shared" si="3"/>
        <v>1144.1455332970202</v>
      </c>
    </row>
    <row r="31" spans="2:9" x14ac:dyDescent="0.2">
      <c r="B31" s="1">
        <v>41306</v>
      </c>
      <c r="C31" s="7">
        <v>150.64999399999999</v>
      </c>
      <c r="D31" s="7">
        <v>151.61000100000001</v>
      </c>
      <c r="E31" t="str">
        <f>IFERROR(VLOOKUP(TEXT(B31,"mmyy"),dividends,2,FALSE),"")</f>
        <v/>
      </c>
      <c r="F31" s="5">
        <f t="shared" si="0"/>
        <v>7.9038164468263847</v>
      </c>
      <c r="G31" t="str">
        <f t="shared" si="1"/>
        <v/>
      </c>
      <c r="H31" s="5">
        <f t="shared" si="2"/>
        <v>1198.2976194071648</v>
      </c>
      <c r="I31" s="5">
        <f t="shared" si="3"/>
        <v>1158.7435465834162</v>
      </c>
    </row>
    <row r="32" spans="2:9" x14ac:dyDescent="0.2">
      <c r="B32" s="1">
        <v>41334</v>
      </c>
      <c r="C32" s="7">
        <v>151.08999600000001</v>
      </c>
      <c r="D32" s="7">
        <v>156.66999799999999</v>
      </c>
      <c r="E32">
        <f>IFERROR(VLOOKUP(TEXT(B32,"mmyy"),dividends,2,FALSE),"")</f>
        <v>0.69399999999999995</v>
      </c>
      <c r="F32" s="5">
        <f t="shared" si="0"/>
        <v>7.9038164468263847</v>
      </c>
      <c r="G32">
        <f t="shared" si="1"/>
        <v>3.5011480718200504E-2</v>
      </c>
      <c r="H32" s="5">
        <f t="shared" si="2"/>
        <v>1243.7761555307543</v>
      </c>
      <c r="I32" s="5">
        <f t="shared" si="3"/>
        <v>1197.4167134642832</v>
      </c>
    </row>
    <row r="33" spans="2:9" x14ac:dyDescent="0.2">
      <c r="B33" s="1">
        <v>41365</v>
      </c>
      <c r="C33" s="7">
        <v>156.58999600000001</v>
      </c>
      <c r="D33" s="7">
        <v>159.679993</v>
      </c>
      <c r="E33" t="str">
        <f>IFERROR(VLOOKUP(TEXT(B33,"mmyy"),dividends,2,FALSE),"")</f>
        <v/>
      </c>
      <c r="F33" s="5">
        <f t="shared" si="0"/>
        <v>7.938827927544585</v>
      </c>
      <c r="G33" t="str">
        <f t="shared" si="1"/>
        <v/>
      </c>
      <c r="H33" s="5">
        <f t="shared" si="2"/>
        <v>1267.6719878985239</v>
      </c>
      <c r="I33" s="5">
        <f t="shared" si="3"/>
        <v>1220.4218731403812</v>
      </c>
    </row>
    <row r="34" spans="2:9" x14ac:dyDescent="0.2">
      <c r="B34" s="1">
        <v>41395</v>
      </c>
      <c r="C34" s="7">
        <v>159.33000200000001</v>
      </c>
      <c r="D34" s="7">
        <v>163.449997</v>
      </c>
      <c r="E34" t="str">
        <f>IFERROR(VLOOKUP(TEXT(B34,"mmyy"),dividends,2,FALSE),"")</f>
        <v/>
      </c>
      <c r="F34" s="5">
        <f t="shared" si="0"/>
        <v>7.938827927544585</v>
      </c>
      <c r="G34" t="str">
        <f t="shared" si="1"/>
        <v/>
      </c>
      <c r="H34" s="5">
        <f t="shared" si="2"/>
        <v>1297.6014009406786</v>
      </c>
      <c r="I34" s="5">
        <f t="shared" si="3"/>
        <v>1249.2357229971176</v>
      </c>
    </row>
    <row r="35" spans="2:9" x14ac:dyDescent="0.2">
      <c r="B35" s="1">
        <v>41426</v>
      </c>
      <c r="C35" s="7">
        <v>163.83000200000001</v>
      </c>
      <c r="D35" s="7">
        <v>160.41999799999999</v>
      </c>
      <c r="E35">
        <f>IFERROR(VLOOKUP(TEXT(B35,"mmyy"),dividends,2,FALSE),"")</f>
        <v>0.83899999999999997</v>
      </c>
      <c r="F35" s="5">
        <f t="shared" si="0"/>
        <v>7.938827927544585</v>
      </c>
      <c r="G35">
        <f t="shared" si="1"/>
        <v>4.1520238837117467E-2</v>
      </c>
      <c r="H35" s="5">
        <f t="shared" si="2"/>
        <v>1280.2074368902563</v>
      </c>
      <c r="I35" s="5">
        <f t="shared" si="3"/>
        <v>1226.0776742915825</v>
      </c>
    </row>
    <row r="36" spans="2:9" x14ac:dyDescent="0.2">
      <c r="B36" s="1">
        <v>41456</v>
      </c>
      <c r="C36" s="7">
        <v>161.259995</v>
      </c>
      <c r="D36" s="7">
        <v>168.71000699999999</v>
      </c>
      <c r="E36" t="str">
        <f>IFERROR(VLOOKUP(TEXT(B36,"mmyy"),dividends,2,FALSE),"")</f>
        <v/>
      </c>
      <c r="F36" s="5">
        <f t="shared" si="0"/>
        <v>7.9803481663817024</v>
      </c>
      <c r="G36" t="str">
        <f t="shared" si="1"/>
        <v/>
      </c>
      <c r="H36" s="5">
        <f t="shared" si="2"/>
        <v>1346.3645950126941</v>
      </c>
      <c r="I36" s="5">
        <f t="shared" si="3"/>
        <v>1289.4375738134383</v>
      </c>
    </row>
    <row r="37" spans="2:9" x14ac:dyDescent="0.2">
      <c r="B37" s="1">
        <v>41487</v>
      </c>
      <c r="C37" s="7">
        <v>169.990005</v>
      </c>
      <c r="D37" s="7">
        <v>163.64999399999999</v>
      </c>
      <c r="E37" t="str">
        <f>IFERROR(VLOOKUP(TEXT(B37,"mmyy"),dividends,2,FALSE),"")</f>
        <v/>
      </c>
      <c r="F37" s="5">
        <f t="shared" si="0"/>
        <v>7.9803481663817024</v>
      </c>
      <c r="G37" t="str">
        <f t="shared" si="1"/>
        <v/>
      </c>
      <c r="H37" s="5">
        <f t="shared" si="2"/>
        <v>1305.9839295462766</v>
      </c>
      <c r="I37" s="5">
        <f t="shared" si="3"/>
        <v>1250.7642846458048</v>
      </c>
    </row>
    <row r="38" spans="2:9" x14ac:dyDescent="0.2">
      <c r="B38" s="1">
        <v>41518</v>
      </c>
      <c r="C38" s="7">
        <v>165.229996</v>
      </c>
      <c r="D38" s="7">
        <v>168.009995</v>
      </c>
      <c r="E38">
        <f>IFERROR(VLOOKUP(TEXT(B38,"mmyy"),dividends,2,FALSE),"")</f>
        <v>0.83799999999999997</v>
      </c>
      <c r="F38" s="5">
        <f t="shared" si="0"/>
        <v>7.9803481663817024</v>
      </c>
      <c r="G38">
        <f t="shared" si="1"/>
        <v>3.9804368564071838E-2</v>
      </c>
      <c r="H38" s="5">
        <f t="shared" si="2"/>
        <v>1347.465787295477</v>
      </c>
      <c r="I38" s="5">
        <f t="shared" si="3"/>
        <v>1284.0874360772677</v>
      </c>
    </row>
    <row r="39" spans="2:9" x14ac:dyDescent="0.2">
      <c r="B39" s="1">
        <v>41548</v>
      </c>
      <c r="C39" s="7">
        <v>168.13999899999999</v>
      </c>
      <c r="D39" s="7">
        <v>175.78999300000001</v>
      </c>
      <c r="E39" t="str">
        <f>IFERROR(VLOOKUP(TEXT(B39,"mmyy"),dividends,2,FALSE),"")</f>
        <v/>
      </c>
      <c r="F39" s="5">
        <f t="shared" si="0"/>
        <v>8.0201525349457743</v>
      </c>
      <c r="G39" t="str">
        <f t="shared" si="1"/>
        <v/>
      </c>
      <c r="H39" s="5">
        <f t="shared" si="2"/>
        <v>1409.8625579770501</v>
      </c>
      <c r="I39" s="5">
        <f t="shared" si="3"/>
        <v>1343.5493608544591</v>
      </c>
    </row>
    <row r="40" spans="2:9" x14ac:dyDescent="0.2">
      <c r="B40" s="1">
        <v>41579</v>
      </c>
      <c r="C40" s="7">
        <v>176.020004</v>
      </c>
      <c r="D40" s="7">
        <v>181</v>
      </c>
      <c r="E40" t="str">
        <f>IFERROR(VLOOKUP(TEXT(B40,"mmyy"),dividends,2,FALSE),"")</f>
        <v/>
      </c>
      <c r="F40" s="5">
        <f t="shared" si="0"/>
        <v>8.0201525349457743</v>
      </c>
      <c r="G40" t="str">
        <f t="shared" si="1"/>
        <v/>
      </c>
      <c r="H40" s="5">
        <f t="shared" si="2"/>
        <v>1451.6476088251852</v>
      </c>
      <c r="I40" s="5">
        <f t="shared" si="3"/>
        <v>1383.369042597647</v>
      </c>
    </row>
    <row r="41" spans="2:9" x14ac:dyDescent="0.2">
      <c r="B41" s="1">
        <v>41609</v>
      </c>
      <c r="C41" s="7">
        <v>181.08999600000001</v>
      </c>
      <c r="D41" s="7">
        <v>184.69000199999999</v>
      </c>
      <c r="E41">
        <f>IFERROR(VLOOKUP(TEXT(B41,"mmyy"),dividends,2,FALSE),"")</f>
        <v>0.98</v>
      </c>
      <c r="F41" s="5">
        <f t="shared" si="0"/>
        <v>8.0201525349457743</v>
      </c>
      <c r="G41">
        <f t="shared" si="1"/>
        <v>4.255644268305795E-2</v>
      </c>
      <c r="H41" s="5">
        <f t="shared" si="2"/>
        <v>1489.1017372036868</v>
      </c>
      <c r="I41" s="5">
        <f t="shared" si="3"/>
        <v>1411.5714433375554</v>
      </c>
    </row>
    <row r="42" spans="2:9" x14ac:dyDescent="0.2">
      <c r="B42" s="1">
        <v>41640</v>
      </c>
      <c r="C42" s="7">
        <v>183.979996</v>
      </c>
      <c r="D42" s="7">
        <v>178.179993</v>
      </c>
      <c r="E42" t="str">
        <f>IFERROR(VLOOKUP(TEXT(B42,"mmyy"),dividends,2,FALSE),"")</f>
        <v/>
      </c>
      <c r="F42" s="5">
        <f t="shared" si="0"/>
        <v>8.0627089776288319</v>
      </c>
      <c r="G42" t="str">
        <f t="shared" si="1"/>
        <v/>
      </c>
      <c r="H42" s="5">
        <f t="shared" si="2"/>
        <v>1436.6134291949425</v>
      </c>
      <c r="I42" s="5">
        <f t="shared" si="3"/>
        <v>1361.8159465550577</v>
      </c>
    </row>
    <row r="43" spans="2:9" x14ac:dyDescent="0.2">
      <c r="B43" s="1">
        <v>41671</v>
      </c>
      <c r="C43" s="7">
        <v>177.970001</v>
      </c>
      <c r="D43" s="7">
        <v>186.28999300000001</v>
      </c>
      <c r="E43" t="str">
        <f>IFERROR(VLOOKUP(TEXT(B43,"mmyy"),dividends,2,FALSE),"")</f>
        <v/>
      </c>
      <c r="F43" s="5">
        <f t="shared" si="0"/>
        <v>8.0627089776288319</v>
      </c>
      <c r="G43" t="str">
        <f t="shared" si="1"/>
        <v/>
      </c>
      <c r="H43" s="5">
        <f t="shared" si="2"/>
        <v>1502.0019990035123</v>
      </c>
      <c r="I43" s="5">
        <f t="shared" si="3"/>
        <v>1423.8000511708972</v>
      </c>
    </row>
    <row r="44" spans="2:9" x14ac:dyDescent="0.2">
      <c r="B44" s="1">
        <v>41699</v>
      </c>
      <c r="C44" s="7">
        <v>184.64999399999999</v>
      </c>
      <c r="D44" s="7">
        <v>187.009995</v>
      </c>
      <c r="E44">
        <f>IFERROR(VLOOKUP(TEXT(B44,"mmyy"),dividends,2,FALSE),"")</f>
        <v>0.82499999999999996</v>
      </c>
      <c r="F44" s="5">
        <f t="shared" si="0"/>
        <v>8.0627089776288319</v>
      </c>
      <c r="G44">
        <f t="shared" si="1"/>
        <v>3.5568873773531656E-2</v>
      </c>
      <c r="H44" s="5">
        <f t="shared" si="2"/>
        <v>1514.4589004993668</v>
      </c>
      <c r="I44" s="5">
        <f t="shared" si="3"/>
        <v>1429.3029709355844</v>
      </c>
    </row>
    <row r="45" spans="2:9" x14ac:dyDescent="0.2">
      <c r="B45" s="1">
        <v>41730</v>
      </c>
      <c r="C45" s="7">
        <v>187.61999499999999</v>
      </c>
      <c r="D45" s="7">
        <v>188.30999800000001</v>
      </c>
      <c r="E45" t="str">
        <f>IFERROR(VLOOKUP(TEXT(B45,"mmyy"),dividends,2,FALSE),"")</f>
        <v/>
      </c>
      <c r="F45" s="5">
        <f t="shared" si="0"/>
        <v>8.0982778514023632</v>
      </c>
      <c r="G45" t="str">
        <f t="shared" si="1"/>
        <v/>
      </c>
      <c r="H45" s="5">
        <f t="shared" si="2"/>
        <v>1524.9866860010234</v>
      </c>
      <c r="I45" s="5">
        <f t="shared" si="3"/>
        <v>1439.2387936178168</v>
      </c>
    </row>
    <row r="46" spans="2:9" x14ac:dyDescent="0.2">
      <c r="B46" s="1">
        <v>41760</v>
      </c>
      <c r="C46" s="7">
        <v>188.220001</v>
      </c>
      <c r="D46" s="7">
        <v>192.679993</v>
      </c>
      <c r="E46" t="str">
        <f>IFERROR(VLOOKUP(TEXT(B46,"mmyy"),dividends,2,FALSE),"")</f>
        <v/>
      </c>
      <c r="F46" s="5">
        <f t="shared" si="0"/>
        <v>8.0982778514023632</v>
      </c>
      <c r="G46" t="str">
        <f t="shared" si="1"/>
        <v/>
      </c>
      <c r="H46" s="5">
        <f t="shared" si="2"/>
        <v>1560.3761197202623</v>
      </c>
      <c r="I46" s="5">
        <f t="shared" si="3"/>
        <v>1472.6383284206152</v>
      </c>
    </row>
    <row r="47" spans="2:9" x14ac:dyDescent="0.2">
      <c r="B47" s="1">
        <v>41791</v>
      </c>
      <c r="C47" s="7">
        <v>192.949997</v>
      </c>
      <c r="D47" s="7">
        <v>195.720001</v>
      </c>
      <c r="E47">
        <f>IFERROR(VLOOKUP(TEXT(B47,"mmyy"),dividends,2,FALSE),"")</f>
        <v>0.93700000000000006</v>
      </c>
      <c r="F47" s="5">
        <f t="shared" si="0"/>
        <v>8.0982778514023632</v>
      </c>
      <c r="G47">
        <f t="shared" si="1"/>
        <v>3.8770111935386792E-2</v>
      </c>
      <c r="H47" s="5">
        <f t="shared" si="2"/>
        <v>1592.5830355215123</v>
      </c>
      <c r="I47" s="5">
        <f t="shared" si="3"/>
        <v>1495.8728751413289</v>
      </c>
    </row>
    <row r="48" spans="2:9" x14ac:dyDescent="0.2">
      <c r="B48" s="1">
        <v>41821</v>
      </c>
      <c r="C48" s="7">
        <v>196.199997</v>
      </c>
      <c r="D48" s="7">
        <v>193.08999600000001</v>
      </c>
      <c r="E48" t="str">
        <f>IFERROR(VLOOKUP(TEXT(B48,"mmyy"),dividends,2,FALSE),"")</f>
        <v/>
      </c>
      <c r="F48" s="5">
        <f t="shared" si="0"/>
        <v>8.1370479633377499</v>
      </c>
      <c r="G48" t="str">
        <f t="shared" si="1"/>
        <v/>
      </c>
      <c r="H48" s="5">
        <f t="shared" si="2"/>
        <v>1571.1825586926943</v>
      </c>
      <c r="I48" s="5">
        <f t="shared" si="3"/>
        <v>1475.7719497331686</v>
      </c>
    </row>
    <row r="49" spans="2:9" x14ac:dyDescent="0.2">
      <c r="B49" s="1">
        <v>41852</v>
      </c>
      <c r="C49" s="7">
        <v>192.55999800000001</v>
      </c>
      <c r="D49" s="7">
        <v>200.71000699999999</v>
      </c>
      <c r="E49" t="str">
        <f>IFERROR(VLOOKUP(TEXT(B49,"mmyy"),dividends,2,FALSE),"")</f>
        <v/>
      </c>
      <c r="F49" s="5">
        <f t="shared" si="0"/>
        <v>8.1370479633377499</v>
      </c>
      <c r="G49" t="str">
        <f t="shared" si="1"/>
        <v/>
      </c>
      <c r="H49" s="5">
        <f t="shared" si="2"/>
        <v>1633.1869536808554</v>
      </c>
      <c r="I49" s="5">
        <f t="shared" si="3"/>
        <v>1534.0111062063925</v>
      </c>
    </row>
    <row r="50" spans="2:9" x14ac:dyDescent="0.2">
      <c r="B50" s="1">
        <v>41883</v>
      </c>
      <c r="C50" s="7">
        <v>200.970001</v>
      </c>
      <c r="D50" s="7">
        <v>197.020004</v>
      </c>
      <c r="E50">
        <f>IFERROR(VLOOKUP(TEXT(B50,"mmyy"),dividends,2,FALSE),"")</f>
        <v>0.93899999999999995</v>
      </c>
      <c r="F50" s="5">
        <f t="shared" si="0"/>
        <v>8.1370479633377499</v>
      </c>
      <c r="G50">
        <f t="shared" si="1"/>
        <v>3.8781280491569509E-2</v>
      </c>
      <c r="H50" s="5">
        <f t="shared" si="2"/>
        <v>1610.8019103225695</v>
      </c>
      <c r="I50" s="5">
        <f t="shared" si="3"/>
        <v>1505.8086978235613</v>
      </c>
    </row>
    <row r="51" spans="2:9" x14ac:dyDescent="0.2">
      <c r="B51" s="1">
        <v>41913</v>
      </c>
      <c r="C51" s="7">
        <v>196.699997</v>
      </c>
      <c r="D51" s="7">
        <v>201.66000399999999</v>
      </c>
      <c r="E51" t="str">
        <f>IFERROR(VLOOKUP(TEXT(B51,"mmyy"),dividends,2,FALSE),"")</f>
        <v/>
      </c>
      <c r="F51" s="5">
        <f t="shared" si="0"/>
        <v>8.1758292438293196</v>
      </c>
      <c r="G51" t="str">
        <f t="shared" si="1"/>
        <v/>
      </c>
      <c r="H51" s="5">
        <f t="shared" si="2"/>
        <v>1648.7377580139375</v>
      </c>
      <c r="I51" s="5">
        <f t="shared" si="3"/>
        <v>1541.2718600205396</v>
      </c>
    </row>
    <row r="52" spans="2:9" x14ac:dyDescent="0.2">
      <c r="B52" s="1">
        <v>41944</v>
      </c>
      <c r="C52" s="7">
        <v>201.91999799999999</v>
      </c>
      <c r="D52" s="7">
        <v>207.199997</v>
      </c>
      <c r="E52" t="str">
        <f>IFERROR(VLOOKUP(TEXT(B52,"mmyy"),dividends,2,FALSE),"")</f>
        <v/>
      </c>
      <c r="F52" s="5">
        <f t="shared" si="0"/>
        <v>8.1758292438293196</v>
      </c>
      <c r="G52" t="str">
        <f t="shared" si="1"/>
        <v/>
      </c>
      <c r="H52" s="5">
        <f t="shared" si="2"/>
        <v>1694.0317947939473</v>
      </c>
      <c r="I52" s="5">
        <f t="shared" si="3"/>
        <v>1583.6135993156097</v>
      </c>
    </row>
    <row r="53" spans="2:9" x14ac:dyDescent="0.2">
      <c r="B53" s="1">
        <v>41974</v>
      </c>
      <c r="C53" s="7">
        <v>206.39999399999999</v>
      </c>
      <c r="D53" s="7">
        <v>205.53999300000001</v>
      </c>
      <c r="E53">
        <f>IFERROR(VLOOKUP(TEXT(B53,"mmyy"),dividends,2,FALSE),"")</f>
        <v>1.135</v>
      </c>
      <c r="F53" s="5">
        <f t="shared" si="0"/>
        <v>8.1758292438293196</v>
      </c>
      <c r="G53">
        <f t="shared" si="1"/>
        <v>4.5147253613783467E-2</v>
      </c>
      <c r="H53" s="5">
        <f t="shared" si="2"/>
        <v>1689.7394517376201</v>
      </c>
      <c r="I53" s="5">
        <f t="shared" si="3"/>
        <v>1570.9263167510337</v>
      </c>
    </row>
    <row r="54" spans="2:9" x14ac:dyDescent="0.2">
      <c r="B54" s="1">
        <v>42005</v>
      </c>
      <c r="C54" s="7">
        <v>206.38000500000001</v>
      </c>
      <c r="D54" s="7">
        <v>199.449997</v>
      </c>
      <c r="E54" t="str">
        <f>IFERROR(VLOOKUP(TEXT(B54,"mmyy"),dividends,2,FALSE),"")</f>
        <v/>
      </c>
      <c r="F54" s="5">
        <f t="shared" si="0"/>
        <v>8.2209764974431039</v>
      </c>
      <c r="G54" t="str">
        <f t="shared" si="1"/>
        <v/>
      </c>
      <c r="H54" s="5">
        <f t="shared" si="2"/>
        <v>1639.6737377520976</v>
      </c>
      <c r="I54" s="5">
        <f t="shared" si="3"/>
        <v>1524.3809469391911</v>
      </c>
    </row>
    <row r="55" spans="2:9" x14ac:dyDescent="0.2">
      <c r="B55" s="1">
        <v>42036</v>
      </c>
      <c r="C55" s="7">
        <v>200.050003</v>
      </c>
      <c r="D55" s="7">
        <v>210.66000399999999</v>
      </c>
      <c r="E55" t="str">
        <f>IFERROR(VLOOKUP(TEXT(B55,"mmyy"),dividends,2,FALSE),"")</f>
        <v/>
      </c>
      <c r="F55" s="5">
        <f t="shared" si="0"/>
        <v>8.2209764974431039</v>
      </c>
      <c r="G55" t="str">
        <f t="shared" si="1"/>
        <v/>
      </c>
      <c r="H55" s="5">
        <f t="shared" si="2"/>
        <v>1731.8309418352701</v>
      </c>
      <c r="I55" s="5">
        <f t="shared" si="3"/>
        <v>1610.0581660060579</v>
      </c>
    </row>
    <row r="56" spans="2:9" x14ac:dyDescent="0.2">
      <c r="B56" s="1">
        <v>42064</v>
      </c>
      <c r="C56" s="7">
        <v>210.779999</v>
      </c>
      <c r="D56" s="7">
        <v>206.429993</v>
      </c>
      <c r="E56">
        <f>IFERROR(VLOOKUP(TEXT(B56,"mmyy"),dividends,2,FALSE),"")</f>
        <v>0.93100000000000005</v>
      </c>
      <c r="F56" s="5">
        <f t="shared" si="0"/>
        <v>8.2209764974431039</v>
      </c>
      <c r="G56">
        <f t="shared" si="1"/>
        <v>3.7076633137896442E-2</v>
      </c>
      <c r="H56" s="5">
        <f t="shared" si="2"/>
        <v>1704.709849939464</v>
      </c>
      <c r="I56" s="5">
        <f t="shared" si="3"/>
        <v>1577.7285181207126</v>
      </c>
    </row>
    <row r="57" spans="2:9" x14ac:dyDescent="0.2">
      <c r="B57" s="1">
        <v>42095</v>
      </c>
      <c r="C57" s="7">
        <v>206.38999899999999</v>
      </c>
      <c r="D57" s="7">
        <v>208.46000699999999</v>
      </c>
      <c r="E57" t="str">
        <f>IFERROR(VLOOKUP(TEXT(B57,"mmyy"),dividends,2,FALSE),"")</f>
        <v/>
      </c>
      <c r="F57" s="5">
        <f t="shared" si="0"/>
        <v>8.2580531305810005</v>
      </c>
      <c r="G57" t="str">
        <f t="shared" si="1"/>
        <v/>
      </c>
      <c r="H57" s="5">
        <f t="shared" si="2"/>
        <v>1721.4738134072873</v>
      </c>
      <c r="I57" s="5">
        <f t="shared" si="3"/>
        <v>1593.2437585828111</v>
      </c>
    </row>
    <row r="58" spans="2:9" x14ac:dyDescent="0.2">
      <c r="B58" s="1">
        <v>42125</v>
      </c>
      <c r="C58" s="7">
        <v>209.39999399999999</v>
      </c>
      <c r="D58" s="7">
        <v>211.13999899999999</v>
      </c>
      <c r="E58" t="str">
        <f>IFERROR(VLOOKUP(TEXT(B58,"mmyy"),dividends,2,FALSE),"")</f>
        <v/>
      </c>
      <c r="F58" s="5">
        <f t="shared" si="0"/>
        <v>8.2580531305810005</v>
      </c>
      <c r="G58" t="str">
        <f t="shared" si="1"/>
        <v/>
      </c>
      <c r="H58" s="5">
        <f t="shared" si="2"/>
        <v>1743.6053297328192</v>
      </c>
      <c r="I58" s="5">
        <f t="shared" si="3"/>
        <v>1613.7267307773377</v>
      </c>
    </row>
    <row r="59" spans="2:9" x14ac:dyDescent="0.2">
      <c r="B59" s="1">
        <v>42156</v>
      </c>
      <c r="C59" s="7">
        <v>211.94000199999999</v>
      </c>
      <c r="D59" s="7">
        <v>205.85000600000001</v>
      </c>
      <c r="E59">
        <f>IFERROR(VLOOKUP(TEXT(B59,"mmyy"),dividends,2,FALSE),"")</f>
        <v>1.03</v>
      </c>
      <c r="F59" s="5">
        <f t="shared" si="0"/>
        <v>8.2580531305810005</v>
      </c>
      <c r="G59">
        <f t="shared" si="1"/>
        <v>4.1320352084412523E-2</v>
      </c>
      <c r="H59" s="5">
        <f t="shared" si="2"/>
        <v>1708.4260812029161</v>
      </c>
      <c r="I59" s="5">
        <f t="shared" si="3"/>
        <v>1573.295722204088</v>
      </c>
    </row>
    <row r="60" spans="2:9" x14ac:dyDescent="0.2">
      <c r="B60" s="1">
        <v>42186</v>
      </c>
      <c r="C60" s="7">
        <v>207.729996</v>
      </c>
      <c r="D60" s="7">
        <v>210.5</v>
      </c>
      <c r="E60" t="str">
        <f>IFERROR(VLOOKUP(TEXT(B60,"mmyy"),dividends,2,FALSE),"")</f>
        <v/>
      </c>
      <c r="F60" s="5">
        <f t="shared" si="0"/>
        <v>8.2993734826654126</v>
      </c>
      <c r="G60" t="str">
        <f t="shared" si="1"/>
        <v/>
      </c>
      <c r="H60" s="5">
        <f t="shared" si="2"/>
        <v>1747.0181181010694</v>
      </c>
      <c r="I60" s="5">
        <f t="shared" si="3"/>
        <v>1608.8352677724017</v>
      </c>
    </row>
    <row r="61" spans="2:9" x14ac:dyDescent="0.2">
      <c r="B61" s="1">
        <v>42217</v>
      </c>
      <c r="C61" s="7">
        <v>210.46000699999999</v>
      </c>
      <c r="D61" s="7">
        <v>199.16000399999999</v>
      </c>
      <c r="E61" t="str">
        <f>IFERROR(VLOOKUP(TEXT(B61,"mmyy"),dividends,2,FALSE),"")</f>
        <v/>
      </c>
      <c r="F61" s="5">
        <f t="shared" si="0"/>
        <v>8.2993734826654126</v>
      </c>
      <c r="G61" t="str">
        <f t="shared" si="1"/>
        <v/>
      </c>
      <c r="H61" s="5">
        <f t="shared" si="2"/>
        <v>1652.9032560051373</v>
      </c>
      <c r="I61" s="5">
        <f t="shared" si="3"/>
        <v>1522.16455280234</v>
      </c>
    </row>
    <row r="62" spans="2:9" x14ac:dyDescent="0.2">
      <c r="B62" s="1">
        <v>42248</v>
      </c>
      <c r="C62" s="7">
        <v>193.11999499999999</v>
      </c>
      <c r="D62" s="7">
        <v>191.63000500000001</v>
      </c>
      <c r="E62">
        <f>IFERROR(VLOOKUP(TEXT(B62,"mmyy"),dividends,2,FALSE),"")</f>
        <v>1.0329999999999999</v>
      </c>
      <c r="F62" s="5">
        <f t="shared" si="0"/>
        <v>8.2993734826654126</v>
      </c>
      <c r="G62">
        <f t="shared" si="1"/>
        <v>4.4738572164590665E-2</v>
      </c>
      <c r="H62" s="5">
        <f t="shared" si="2"/>
        <v>1598.9822347876338</v>
      </c>
      <c r="I62" s="5">
        <f t="shared" si="3"/>
        <v>1464.6133511040462</v>
      </c>
    </row>
    <row r="63" spans="2:9" x14ac:dyDescent="0.2">
      <c r="B63" s="1">
        <v>42278</v>
      </c>
      <c r="C63" s="7">
        <v>192.08000200000001</v>
      </c>
      <c r="D63" s="7">
        <v>208.88999899999999</v>
      </c>
      <c r="E63" t="str">
        <f>IFERROR(VLOOKUP(TEXT(B63,"mmyy"),dividends,2,FALSE),"")</f>
        <v/>
      </c>
      <c r="F63" s="5">
        <f t="shared" si="0"/>
        <v>8.3441120548300027</v>
      </c>
      <c r="G63" t="str">
        <f t="shared" si="1"/>
        <v/>
      </c>
      <c r="H63" s="5">
        <f t="shared" si="2"/>
        <v>1743.0015587893272</v>
      </c>
      <c r="I63" s="5">
        <f t="shared" si="3"/>
        <v>1596.5301542809582</v>
      </c>
    </row>
    <row r="64" spans="2:9" x14ac:dyDescent="0.2">
      <c r="B64" s="1">
        <v>42309</v>
      </c>
      <c r="C64" s="7">
        <v>208.320007</v>
      </c>
      <c r="D64" s="7">
        <v>208.69000199999999</v>
      </c>
      <c r="E64" t="str">
        <f>IFERROR(VLOOKUP(TEXT(B64,"mmyy"),dividends,2,FALSE),"")</f>
        <v/>
      </c>
      <c r="F64" s="5">
        <f t="shared" si="0"/>
        <v>8.3441120548300027</v>
      </c>
      <c r="G64" t="str">
        <f t="shared" si="1"/>
        <v/>
      </c>
      <c r="H64" s="5">
        <f t="shared" si="2"/>
        <v>1741.3327614106972</v>
      </c>
      <c r="I64" s="5">
        <f t="shared" si="3"/>
        <v>1595.001592632271</v>
      </c>
    </row>
    <row r="65" spans="2:9" x14ac:dyDescent="0.2">
      <c r="B65" s="1">
        <v>42339</v>
      </c>
      <c r="C65" s="7">
        <v>209.44000199999999</v>
      </c>
      <c r="D65" s="7">
        <v>203.86999499999999</v>
      </c>
      <c r="E65">
        <f>IFERROR(VLOOKUP(TEXT(B65,"mmyy"),dividends,2,FALSE),"")</f>
        <v>1.212</v>
      </c>
      <c r="F65" s="5">
        <f t="shared" si="0"/>
        <v>8.3441120548300027</v>
      </c>
      <c r="G65">
        <f t="shared" si="1"/>
        <v>4.9605454743126692E-2</v>
      </c>
      <c r="H65" s="5">
        <f t="shared" si="2"/>
        <v>1711.2271467080861</v>
      </c>
      <c r="I65" s="5">
        <f t="shared" si="3"/>
        <v>1558.1626508151219</v>
      </c>
    </row>
    <row r="66" spans="2:9" x14ac:dyDescent="0.2">
      <c r="B66" s="1">
        <v>42370</v>
      </c>
      <c r="C66" s="7">
        <v>200.490005</v>
      </c>
      <c r="D66" s="7">
        <v>193.720001</v>
      </c>
      <c r="E66" t="str">
        <f>IFERROR(VLOOKUP(TEXT(B66,"mmyy"),dividends,2,FALSE),"")</f>
        <v/>
      </c>
      <c r="F66" s="5">
        <f t="shared" si="0"/>
        <v>8.3937175095731291</v>
      </c>
      <c r="G66" t="str">
        <f t="shared" si="1"/>
        <v/>
      </c>
      <c r="H66" s="5">
        <f t="shared" si="2"/>
        <v>1626.030964348224</v>
      </c>
      <c r="I66" s="5">
        <f t="shared" si="3"/>
        <v>1480.5870293667692</v>
      </c>
    </row>
    <row r="67" spans="2:9" x14ac:dyDescent="0.2">
      <c r="B67" s="1">
        <v>42401</v>
      </c>
      <c r="C67" s="7">
        <v>192.529999</v>
      </c>
      <c r="D67" s="7">
        <v>193.55999800000001</v>
      </c>
      <c r="E67" t="str">
        <f>IFERROR(VLOOKUP(TEXT(B67,"mmyy"),dividends,2,FALSE),"")</f>
        <v/>
      </c>
      <c r="F67" s="5">
        <f t="shared" si="0"/>
        <v>8.3937175095731291</v>
      </c>
      <c r="G67" t="str">
        <f t="shared" si="1"/>
        <v/>
      </c>
      <c r="H67" s="5">
        <f t="shared" si="2"/>
        <v>1624.6879443655398</v>
      </c>
      <c r="I67" s="5">
        <f t="shared" si="3"/>
        <v>1479.3641387760358</v>
      </c>
    </row>
    <row r="68" spans="2:9" x14ac:dyDescent="0.2">
      <c r="B68" s="1">
        <v>42430</v>
      </c>
      <c r="C68" s="7">
        <v>195.009995</v>
      </c>
      <c r="D68" s="7">
        <v>205.520004</v>
      </c>
      <c r="E68">
        <f>IFERROR(VLOOKUP(TEXT(B68,"mmyy"),dividends,2,FALSE),"")</f>
        <v>1.05</v>
      </c>
      <c r="F68" s="5">
        <f t="shared" si="0"/>
        <v>8.3937175095731291</v>
      </c>
      <c r="G68">
        <f t="shared" si="1"/>
        <v>4.2883433308281683E-2</v>
      </c>
      <c r="H68" s="5">
        <f t="shared" si="2"/>
        <v>1733.8902595273912</v>
      </c>
      <c r="I68" s="5">
        <f t="shared" si="3"/>
        <v>1570.7735423654397</v>
      </c>
    </row>
    <row r="69" spans="2:9" x14ac:dyDescent="0.2">
      <c r="B69" s="1">
        <v>42461</v>
      </c>
      <c r="C69" s="7">
        <v>204.35000600000001</v>
      </c>
      <c r="D69" s="7">
        <v>206.33000200000001</v>
      </c>
      <c r="E69" t="str">
        <f>IFERROR(VLOOKUP(TEXT(B69,"mmyy"),dividends,2,FALSE),"")</f>
        <v/>
      </c>
      <c r="F69" s="5">
        <f t="shared" si="0"/>
        <v>8.4366009428814106</v>
      </c>
      <c r="G69" t="str">
        <f t="shared" si="1"/>
        <v/>
      </c>
      <c r="H69" s="5">
        <f t="shared" si="2"/>
        <v>1740.7238894179234</v>
      </c>
      <c r="I69" s="5">
        <f t="shared" si="3"/>
        <v>1576.9642946182908</v>
      </c>
    </row>
    <row r="70" spans="2:9" x14ac:dyDescent="0.2">
      <c r="B70" s="1">
        <v>42491</v>
      </c>
      <c r="C70" s="7">
        <v>206.91999799999999</v>
      </c>
      <c r="D70" s="7">
        <v>209.83999600000001</v>
      </c>
      <c r="E70" t="str">
        <f>IFERROR(VLOOKUP(TEXT(B70,"mmyy"),dividends,2,FALSE),"")</f>
        <v/>
      </c>
      <c r="F70" s="5">
        <f t="shared" si="0"/>
        <v>8.4366009428814106</v>
      </c>
      <c r="G70" t="str">
        <f t="shared" si="1"/>
        <v/>
      </c>
      <c r="H70" s="5">
        <f t="shared" si="2"/>
        <v>1770.3363081078317</v>
      </c>
      <c r="I70" s="5">
        <f t="shared" si="3"/>
        <v>1603.7909080951056</v>
      </c>
    </row>
    <row r="71" spans="2:9" x14ac:dyDescent="0.2">
      <c r="B71" s="1">
        <v>42522</v>
      </c>
      <c r="C71" s="7">
        <v>209.11999499999999</v>
      </c>
      <c r="D71" s="7">
        <v>209.479996</v>
      </c>
      <c r="E71">
        <f>IFERROR(VLOOKUP(TEXT(B71,"mmyy"),dividends,2,FALSE),"")</f>
        <v>1.0780000000000001</v>
      </c>
      <c r="F71" s="5">
        <f t="shared" si="0"/>
        <v>8.4366009428814106</v>
      </c>
      <c r="G71">
        <f t="shared" si="1"/>
        <v>4.3415390443420486E-2</v>
      </c>
      <c r="H71" s="5">
        <f t="shared" si="2"/>
        <v>1776.3937875848205</v>
      </c>
      <c r="I71" s="5">
        <f t="shared" si="3"/>
        <v>1601.0394558556848</v>
      </c>
    </row>
    <row r="72" spans="2:9" x14ac:dyDescent="0.2">
      <c r="B72" s="1">
        <v>42552</v>
      </c>
      <c r="C72" s="7">
        <v>209.479996</v>
      </c>
      <c r="D72" s="7">
        <v>217.11999499999999</v>
      </c>
      <c r="E72" t="str">
        <f>IFERROR(VLOOKUP(TEXT(B72,"mmyy"),dividends,2,FALSE),"")</f>
        <v/>
      </c>
      <c r="F72" s="5">
        <f t="shared" si="0"/>
        <v>8.4800163333248317</v>
      </c>
      <c r="G72" t="str">
        <f t="shared" si="1"/>
        <v/>
      </c>
      <c r="H72" s="5">
        <f t="shared" si="2"/>
        <v>1841.1811038914057</v>
      </c>
      <c r="I72" s="5">
        <f t="shared" si="3"/>
        <v>1659.4313790715796</v>
      </c>
    </row>
    <row r="73" spans="2:9" x14ac:dyDescent="0.2">
      <c r="B73" s="1">
        <v>42583</v>
      </c>
      <c r="C73" s="7">
        <v>217.19000199999999</v>
      </c>
      <c r="D73" s="7">
        <v>217.38000500000001</v>
      </c>
      <c r="E73" t="str">
        <f>IFERROR(VLOOKUP(TEXT(B73,"mmyy"),dividends,2,FALSE),"")</f>
        <v/>
      </c>
      <c r="F73" s="5">
        <f t="shared" si="0"/>
        <v>8.4800163333248317</v>
      </c>
      <c r="G73" t="str">
        <f t="shared" si="1"/>
        <v/>
      </c>
      <c r="H73" s="5">
        <f t="shared" si="2"/>
        <v>1843.3859929382336</v>
      </c>
      <c r="I73" s="5">
        <f t="shared" si="3"/>
        <v>1661.4186154515014</v>
      </c>
    </row>
    <row r="74" spans="2:9" x14ac:dyDescent="0.2">
      <c r="B74" s="1">
        <v>42614</v>
      </c>
      <c r="C74" s="7">
        <v>217.36999499999999</v>
      </c>
      <c r="D74" s="7">
        <v>216.300003</v>
      </c>
      <c r="E74">
        <f>IFERROR(VLOOKUP(TEXT(B74,"mmyy"),dividends,2,FALSE),"")</f>
        <v>1.0820000000000001</v>
      </c>
      <c r="F74" s="5">
        <f t="shared" si="0"/>
        <v>8.4800163333248317</v>
      </c>
      <c r="G74">
        <f t="shared" si="1"/>
        <v>4.241968352010364E-2</v>
      </c>
      <c r="H74" s="5">
        <f t="shared" si="2"/>
        <v>1843.4029360108675</v>
      </c>
      <c r="I74" s="5">
        <f t="shared" si="3"/>
        <v>1653.1642434473933</v>
      </c>
    </row>
    <row r="75" spans="2:9" x14ac:dyDescent="0.2">
      <c r="B75" s="1">
        <v>42644</v>
      </c>
      <c r="C75" s="7">
        <v>215.820007</v>
      </c>
      <c r="D75" s="7">
        <v>212.550003</v>
      </c>
      <c r="E75" t="str">
        <f>IFERROR(VLOOKUP(TEXT(B75,"mmyy"),dividends,2,FALSE),"")</f>
        <v/>
      </c>
      <c r="F75" s="5">
        <f t="shared" si="0"/>
        <v>8.5224360168449351</v>
      </c>
      <c r="G75" t="str">
        <f t="shared" si="1"/>
        <v/>
      </c>
      <c r="H75" s="5">
        <f t="shared" si="2"/>
        <v>1811.4438009476989</v>
      </c>
      <c r="I75" s="5">
        <f t="shared" si="3"/>
        <v>1624.5032826200941</v>
      </c>
    </row>
    <row r="76" spans="2:9" x14ac:dyDescent="0.2">
      <c r="B76" s="1">
        <v>42675</v>
      </c>
      <c r="C76" s="7">
        <v>212.929993</v>
      </c>
      <c r="D76" s="7">
        <v>220.38000500000001</v>
      </c>
      <c r="E76" t="str">
        <f>IFERROR(VLOOKUP(TEXT(B76,"mmyy"),dividends,2,FALSE),"")</f>
        <v/>
      </c>
      <c r="F76" s="5">
        <f t="shared" si="0"/>
        <v>8.5224360168449351</v>
      </c>
      <c r="G76" t="str">
        <f t="shared" si="1"/>
        <v/>
      </c>
      <c r="H76" s="5">
        <f t="shared" si="2"/>
        <v>1878.1744920044671</v>
      </c>
      <c r="I76" s="5">
        <f t="shared" si="3"/>
        <v>1684.3473841133409</v>
      </c>
    </row>
    <row r="77" spans="2:9" x14ac:dyDescent="0.2">
      <c r="B77" s="1">
        <v>42705</v>
      </c>
      <c r="C77" s="7">
        <v>220.729996</v>
      </c>
      <c r="D77" s="7">
        <v>223.529999</v>
      </c>
      <c r="E77">
        <f>IFERROR(VLOOKUP(TEXT(B77,"mmyy"),dividends,2,FALSE),"")</f>
        <v>1.329</v>
      </c>
      <c r="F77" s="5">
        <f t="shared" si="0"/>
        <v>8.5224360168449351</v>
      </c>
      <c r="G77">
        <f t="shared" si="1"/>
        <v>5.0670234496743849E-2</v>
      </c>
      <c r="H77" s="5">
        <f t="shared" si="2"/>
        <v>1916.3464317892992</v>
      </c>
      <c r="I77" s="5">
        <f t="shared" si="3"/>
        <v>1708.4225453507349</v>
      </c>
    </row>
    <row r="78" spans="2:9" x14ac:dyDescent="0.2">
      <c r="B78" s="1">
        <v>42736</v>
      </c>
      <c r="C78" s="7">
        <v>225.03999300000001</v>
      </c>
      <c r="D78" s="7">
        <v>227.529999</v>
      </c>
      <c r="E78" t="str">
        <f>IFERROR(VLOOKUP(TEXT(B78,"mmyy"),dividends,2,FALSE),"")</f>
        <v/>
      </c>
      <c r="F78" s="5">
        <f t="shared" si="0"/>
        <v>8.5731062513416791</v>
      </c>
      <c r="G78" t="str">
        <f t="shared" si="1"/>
        <v/>
      </c>
      <c r="H78" s="5">
        <f t="shared" si="2"/>
        <v>1950.638856794666</v>
      </c>
      <c r="I78" s="5">
        <f t="shared" si="3"/>
        <v>1738.9942368998541</v>
      </c>
    </row>
    <row r="79" spans="2:9" x14ac:dyDescent="0.2">
      <c r="B79" s="1">
        <v>42767</v>
      </c>
      <c r="C79" s="7">
        <v>227.529999</v>
      </c>
      <c r="D79" s="7">
        <v>236.470001</v>
      </c>
      <c r="E79" t="str">
        <f>IFERROR(VLOOKUP(TEXT(B79,"mmyy"),dividends,2,FALSE),"")</f>
        <v/>
      </c>
      <c r="F79" s="5">
        <f t="shared" ref="F79:F120" si="4">SUM(F78:G78)</f>
        <v>8.5731062513416791</v>
      </c>
      <c r="G79" t="str">
        <f t="shared" ref="G79:G120" si="5">IF(ISERROR(E79/D79),"",E79*F79/D79)</f>
        <v/>
      </c>
      <c r="H79" s="5">
        <f t="shared" ref="H79:H120" si="6">SUM(F79:G79)*D79</f>
        <v>2027.2824438278731</v>
      </c>
      <c r="I79" s="5">
        <f t="shared" ref="I79:I120" si="7">$F$13*D79</f>
        <v>1807.3219827979815</v>
      </c>
    </row>
    <row r="80" spans="2:9" x14ac:dyDescent="0.2">
      <c r="B80" s="1">
        <v>42795</v>
      </c>
      <c r="C80" s="7">
        <v>238.38999899999999</v>
      </c>
      <c r="D80" s="7">
        <v>235.740005</v>
      </c>
      <c r="E80">
        <f>IFERROR(VLOOKUP(TEXT(B80,"mmyy"),dividends,2,FALSE),"")</f>
        <v>1.0329999999999999</v>
      </c>
      <c r="F80" s="5">
        <f t="shared" si="4"/>
        <v>8.5731062513416791</v>
      </c>
      <c r="G80">
        <f t="shared" si="5"/>
        <v>3.7566889665739824E-2</v>
      </c>
      <c r="H80" s="5">
        <f t="shared" si="6"/>
        <v>2029.8801293144547</v>
      </c>
      <c r="I80" s="5">
        <f t="shared" si="7"/>
        <v>1801.7426796619586</v>
      </c>
    </row>
    <row r="81" spans="2:9" x14ac:dyDescent="0.2">
      <c r="B81" s="1">
        <v>42826</v>
      </c>
      <c r="C81" s="7">
        <v>235.800003</v>
      </c>
      <c r="D81" s="7">
        <v>238.08000200000001</v>
      </c>
      <c r="E81" t="str">
        <f>IFERROR(VLOOKUP(TEXT(B81,"mmyy"),dividends,2,FALSE),"")</f>
        <v/>
      </c>
      <c r="F81" s="5">
        <f t="shared" si="4"/>
        <v>8.6106731410074193</v>
      </c>
      <c r="G81" t="str">
        <f t="shared" si="5"/>
        <v/>
      </c>
      <c r="H81" s="5">
        <f t="shared" si="6"/>
        <v>2050.0290786323926</v>
      </c>
      <c r="I81" s="5">
        <f t="shared" si="7"/>
        <v>1819.627096289425</v>
      </c>
    </row>
    <row r="82" spans="2:9" x14ac:dyDescent="0.2">
      <c r="B82" s="1">
        <v>42856</v>
      </c>
      <c r="C82" s="7">
        <v>238.679993</v>
      </c>
      <c r="D82" s="7">
        <v>241.44000199999999</v>
      </c>
      <c r="E82" t="str">
        <f>IFERROR(VLOOKUP(TEXT(B82,"mmyy"),dividends,2,FALSE),"")</f>
        <v/>
      </c>
      <c r="F82" s="5">
        <f t="shared" si="4"/>
        <v>8.6106731410074193</v>
      </c>
      <c r="G82" t="str">
        <f t="shared" si="5"/>
        <v/>
      </c>
      <c r="H82" s="5">
        <f t="shared" si="6"/>
        <v>2078.9609403861778</v>
      </c>
      <c r="I82" s="5">
        <f t="shared" si="7"/>
        <v>1845.3073171906849</v>
      </c>
    </row>
    <row r="83" spans="2:9" x14ac:dyDescent="0.2">
      <c r="B83" s="1">
        <v>42887</v>
      </c>
      <c r="C83" s="7">
        <v>241.970001</v>
      </c>
      <c r="D83" s="7">
        <v>241.800003</v>
      </c>
      <c r="E83">
        <f>IFERROR(VLOOKUP(TEXT(B83,"mmyy"),dividends,2,FALSE),"")</f>
        <v>1.1830000000000001</v>
      </c>
      <c r="F83" s="5">
        <f t="shared" si="4"/>
        <v>8.6106731410074193</v>
      </c>
      <c r="G83">
        <f t="shared" si="5"/>
        <v>4.2127486349997176E-2</v>
      </c>
      <c r="H83" s="5">
        <f t="shared" si="6"/>
        <v>2092.2472176534252</v>
      </c>
      <c r="I83" s="5">
        <f t="shared" si="7"/>
        <v>1848.0587770730288</v>
      </c>
    </row>
    <row r="84" spans="2:9" x14ac:dyDescent="0.2">
      <c r="B84" s="1">
        <v>42917</v>
      </c>
      <c r="C84" s="7">
        <v>242.88000500000001</v>
      </c>
      <c r="D84" s="7">
        <v>246.770004</v>
      </c>
      <c r="E84" t="str">
        <f>IFERROR(VLOOKUP(TEXT(B84,"mmyy"),dividends,2,FALSE),"")</f>
        <v/>
      </c>
      <c r="F84" s="5">
        <f t="shared" si="4"/>
        <v>8.6528006273574167</v>
      </c>
      <c r="G84" t="str">
        <f t="shared" si="5"/>
        <v/>
      </c>
      <c r="H84" s="5">
        <f t="shared" si="6"/>
        <v>2135.2516454241922</v>
      </c>
      <c r="I84" s="5">
        <f t="shared" si="7"/>
        <v>1886.0441114657322</v>
      </c>
    </row>
    <row r="85" spans="2:9" x14ac:dyDescent="0.2">
      <c r="B85" s="1">
        <v>42948</v>
      </c>
      <c r="C85" s="7">
        <v>247.46000699999999</v>
      </c>
      <c r="D85" s="7">
        <v>247.490005</v>
      </c>
      <c r="E85" t="str">
        <f>IFERROR(VLOOKUP(TEXT(B85,"mmyy"),dividends,2,FALSE),"")</f>
        <v/>
      </c>
      <c r="F85" s="5">
        <f t="shared" si="4"/>
        <v>8.6528006273574167</v>
      </c>
      <c r="G85" t="str">
        <f t="shared" si="5"/>
        <v/>
      </c>
      <c r="H85" s="5">
        <f t="shared" si="6"/>
        <v>2141.4816705286903</v>
      </c>
      <c r="I85" s="5">
        <f t="shared" si="7"/>
        <v>1891.5470235874966</v>
      </c>
    </row>
    <row r="86" spans="2:9" x14ac:dyDescent="0.2">
      <c r="B86" s="1">
        <v>42979</v>
      </c>
      <c r="C86" s="7">
        <v>247.91999799999999</v>
      </c>
      <c r="D86" s="7">
        <v>251.229996</v>
      </c>
      <c r="E86">
        <f>IFERROR(VLOOKUP(TEXT(B86,"mmyy"),dividends,2,FALSE),"")</f>
        <v>1.2350000000000001</v>
      </c>
      <c r="F86" s="5">
        <f t="shared" si="4"/>
        <v>8.6528006273574167</v>
      </c>
      <c r="G86">
        <f t="shared" si="5"/>
        <v>4.2535560820477859E-2</v>
      </c>
      <c r="H86" s="5">
        <f t="shared" si="6"/>
        <v>2184.5292757745874</v>
      </c>
      <c r="I86" s="5">
        <f t="shared" si="7"/>
        <v>1920.1314863996172</v>
      </c>
    </row>
    <row r="87" spans="2:9" x14ac:dyDescent="0.2">
      <c r="B87" s="1">
        <v>43009</v>
      </c>
      <c r="C87" s="7">
        <v>251.490005</v>
      </c>
      <c r="D87" s="7">
        <v>257.14999399999999</v>
      </c>
      <c r="E87" t="str">
        <f>IFERROR(VLOOKUP(TEXT(B87,"mmyy"),dividends,2,FALSE),"")</f>
        <v/>
      </c>
      <c r="F87" s="5">
        <f t="shared" si="4"/>
        <v>8.6953361881778939</v>
      </c>
      <c r="G87" t="str">
        <f t="shared" si="5"/>
        <v/>
      </c>
      <c r="H87" s="5">
        <f t="shared" si="6"/>
        <v>2236.0056486179283</v>
      </c>
      <c r="I87" s="5">
        <f t="shared" si="7"/>
        <v>1965.3775746064678</v>
      </c>
    </row>
    <row r="88" spans="2:9" x14ac:dyDescent="0.2">
      <c r="B88" s="1">
        <v>43040</v>
      </c>
      <c r="C88" s="7">
        <v>258.040009</v>
      </c>
      <c r="D88" s="7">
        <v>265.01001000000002</v>
      </c>
      <c r="E88" t="str">
        <f>IFERROR(VLOOKUP(TEXT(B88,"mmyy"),dividends,2,FALSE),"")</f>
        <v/>
      </c>
      <c r="F88" s="5">
        <f t="shared" si="4"/>
        <v>8.6953361881778939</v>
      </c>
      <c r="G88" t="str">
        <f t="shared" si="5"/>
        <v/>
      </c>
      <c r="H88" s="5">
        <f t="shared" si="6"/>
        <v>2304.3511301823855</v>
      </c>
      <c r="I88" s="5">
        <f t="shared" si="7"/>
        <v>2025.4510707872537</v>
      </c>
    </row>
    <row r="89" spans="2:9" x14ac:dyDescent="0.2">
      <c r="B89" s="1">
        <v>43070</v>
      </c>
      <c r="C89" s="7">
        <v>264.76001000000002</v>
      </c>
      <c r="D89" s="7">
        <v>266.85998499999999</v>
      </c>
      <c r="E89">
        <f>IFERROR(VLOOKUP(TEXT(B89,"mmyy"),dividends,2,FALSE),"")</f>
        <v>1.351</v>
      </c>
      <c r="F89" s="5">
        <f t="shared" si="4"/>
        <v>8.6953361881778939</v>
      </c>
      <c r="G89">
        <f t="shared" si="5"/>
        <v>4.4020834334635571E-2</v>
      </c>
      <c r="H89" s="5">
        <f t="shared" si="6"/>
        <v>2332.1846839373379</v>
      </c>
      <c r="I89" s="5">
        <f t="shared" si="7"/>
        <v>2039.5902870556488</v>
      </c>
    </row>
    <row r="90" spans="2:9" x14ac:dyDescent="0.2">
      <c r="B90" s="1">
        <v>43101</v>
      </c>
      <c r="C90" s="7">
        <v>267.83999599999999</v>
      </c>
      <c r="D90" s="7">
        <v>281.89999399999999</v>
      </c>
      <c r="E90" t="str">
        <f>IFERROR(VLOOKUP(TEXT(B90,"mmyy"),dividends,2,FALSE),"")</f>
        <v/>
      </c>
      <c r="F90" s="5">
        <f t="shared" si="4"/>
        <v>8.7393570225125288</v>
      </c>
      <c r="G90" t="str">
        <f t="shared" si="5"/>
        <v/>
      </c>
      <c r="H90" s="5">
        <f t="shared" si="6"/>
        <v>2463.6246922101395</v>
      </c>
      <c r="I90" s="5">
        <f t="shared" si="7"/>
        <v>2154.5399160666434</v>
      </c>
    </row>
    <row r="91" spans="2:9" x14ac:dyDescent="0.2">
      <c r="B91" s="1">
        <v>43132</v>
      </c>
      <c r="C91" s="7">
        <v>281.07000699999998</v>
      </c>
      <c r="D91" s="7">
        <v>271.64999399999999</v>
      </c>
      <c r="E91" t="str">
        <f>IFERROR(VLOOKUP(TEXT(B91,"mmyy"),dividends,2,FALSE),"")</f>
        <v/>
      </c>
      <c r="F91" s="5">
        <f t="shared" si="4"/>
        <v>8.7393570225125288</v>
      </c>
      <c r="G91" t="str">
        <f t="shared" si="5"/>
        <v/>
      </c>
      <c r="H91" s="5">
        <f t="shared" si="6"/>
        <v>2374.0462827293863</v>
      </c>
      <c r="I91" s="5">
        <f t="shared" si="7"/>
        <v>2076.1999564720254</v>
      </c>
    </row>
    <row r="92" spans="2:9" x14ac:dyDescent="0.2">
      <c r="B92" s="1">
        <v>43160</v>
      </c>
      <c r="C92" s="7">
        <v>271.41000400000001</v>
      </c>
      <c r="D92" s="7">
        <v>263.14999399999999</v>
      </c>
      <c r="E92">
        <f>IFERROR(VLOOKUP(TEXT(B92,"mmyy"),dividends,2,FALSE),"")</f>
        <v>1.097</v>
      </c>
      <c r="F92" s="5">
        <f t="shared" si="4"/>
        <v>8.7393570225125288</v>
      </c>
      <c r="G92">
        <f t="shared" si="5"/>
        <v>3.643197747401903E-2</v>
      </c>
      <c r="H92" s="5">
        <f t="shared" si="6"/>
        <v>2309.3488226917257</v>
      </c>
      <c r="I92" s="5">
        <f t="shared" si="7"/>
        <v>2011.2351119301468</v>
      </c>
    </row>
    <row r="93" spans="2:9" x14ac:dyDescent="0.2">
      <c r="B93" s="1">
        <v>43191</v>
      </c>
      <c r="C93" s="7">
        <v>262.54998799999998</v>
      </c>
      <c r="D93" s="7">
        <v>264.51001000000002</v>
      </c>
      <c r="E93" t="str">
        <f>IFERROR(VLOOKUP(TEXT(B93,"mmyy"),dividends,2,FALSE),"")</f>
        <v/>
      </c>
      <c r="F93" s="5">
        <f t="shared" si="4"/>
        <v>8.7757889999865473</v>
      </c>
      <c r="G93" t="str">
        <f t="shared" si="5"/>
        <v/>
      </c>
      <c r="H93" s="5">
        <f t="shared" si="6"/>
        <v>2321.2840361443318</v>
      </c>
      <c r="I93" s="5">
        <f t="shared" si="7"/>
        <v>2021.6296093436138</v>
      </c>
    </row>
    <row r="94" spans="2:9" x14ac:dyDescent="0.2">
      <c r="B94" s="1">
        <v>43221</v>
      </c>
      <c r="C94" s="7">
        <v>263.86999500000002</v>
      </c>
      <c r="D94" s="7">
        <v>270.94000199999999</v>
      </c>
      <c r="E94" t="str">
        <f>IFERROR(VLOOKUP(TEXT(B94,"mmyy"),dividends,2,FALSE),"")</f>
        <v/>
      </c>
      <c r="F94" s="5">
        <f t="shared" si="4"/>
        <v>8.7757889999865473</v>
      </c>
      <c r="G94" t="str">
        <f t="shared" si="5"/>
        <v/>
      </c>
      <c r="H94" s="5">
        <f t="shared" si="6"/>
        <v>2377.7122892079328</v>
      </c>
      <c r="I94" s="5">
        <f t="shared" si="7"/>
        <v>2070.7735423654394</v>
      </c>
    </row>
    <row r="95" spans="2:9" x14ac:dyDescent="0.2">
      <c r="B95" s="1">
        <v>43252</v>
      </c>
      <c r="C95" s="7">
        <v>272.41000400000001</v>
      </c>
      <c r="D95" s="7">
        <v>271.27999899999998</v>
      </c>
      <c r="E95">
        <f>IFERROR(VLOOKUP(TEXT(B95,"mmyy"),dividends,2,FALSE),"")</f>
        <v>1.246</v>
      </c>
      <c r="F95" s="5">
        <f t="shared" si="4"/>
        <v>8.7757889999865473</v>
      </c>
      <c r="G95">
        <f t="shared" si="5"/>
        <v>4.0307553576713326E-2</v>
      </c>
      <c r="H95" s="5">
        <f t="shared" si="6"/>
        <v>2391.6306642345448</v>
      </c>
      <c r="I95" s="5">
        <f t="shared" si="7"/>
        <v>2073.3721132183459</v>
      </c>
    </row>
    <row r="96" spans="2:9" x14ac:dyDescent="0.2">
      <c r="B96" s="1">
        <v>43282</v>
      </c>
      <c r="C96" s="7">
        <v>269.51001000000002</v>
      </c>
      <c r="D96" s="7">
        <v>281.32998700000002</v>
      </c>
      <c r="E96" t="str">
        <f>IFERROR(VLOOKUP(TEXT(B96,"mmyy"),dividends,2,FALSE),"")</f>
        <v/>
      </c>
      <c r="F96" s="5">
        <f t="shared" si="4"/>
        <v>8.8160965535632609</v>
      </c>
      <c r="G96" t="str">
        <f t="shared" si="5"/>
        <v/>
      </c>
      <c r="H96" s="5">
        <f t="shared" si="6"/>
        <v>2480.2323288046973</v>
      </c>
      <c r="I96" s="5">
        <f t="shared" si="7"/>
        <v>2150.1833965204337</v>
      </c>
    </row>
    <row r="97" spans="2:9" x14ac:dyDescent="0.2">
      <c r="B97" s="1">
        <v>43313</v>
      </c>
      <c r="C97" s="7">
        <v>281.55999800000001</v>
      </c>
      <c r="D97" s="7">
        <v>290.30999800000001</v>
      </c>
      <c r="E97" t="str">
        <f>IFERROR(VLOOKUP(TEXT(B97,"mmyy"),dividends,2,FALSE),"")</f>
        <v/>
      </c>
      <c r="F97" s="5">
        <f t="shared" si="4"/>
        <v>8.8160965535632609</v>
      </c>
      <c r="G97" t="str">
        <f t="shared" si="5"/>
        <v/>
      </c>
      <c r="H97" s="5">
        <f t="shared" si="6"/>
        <v>2559.4009728327574</v>
      </c>
      <c r="I97" s="5">
        <f t="shared" si="7"/>
        <v>2218.8169281203582</v>
      </c>
    </row>
    <row r="98" spans="2:9" x14ac:dyDescent="0.2">
      <c r="B98" s="1">
        <v>43344</v>
      </c>
      <c r="C98" s="7">
        <v>289.83999599999999</v>
      </c>
      <c r="D98" s="7">
        <v>290.72000100000002</v>
      </c>
      <c r="E98">
        <f>IFERROR(VLOOKUP(TEXT(B98,"mmyy"),dividends,2,FALSE),"")</f>
        <v>1.323</v>
      </c>
      <c r="F98" s="5">
        <f t="shared" si="4"/>
        <v>8.8160965535632609</v>
      </c>
      <c r="G98">
        <f t="shared" si="5"/>
        <v>4.0120031990383054E-2</v>
      </c>
      <c r="H98" s="5">
        <f t="shared" si="6"/>
        <v>2574.6792946083724</v>
      </c>
      <c r="I98" s="5">
        <f t="shared" si="7"/>
        <v>2221.9505494329119</v>
      </c>
    </row>
    <row r="99" spans="2:9" x14ac:dyDescent="0.2">
      <c r="B99" s="1">
        <v>43374</v>
      </c>
      <c r="C99" s="7">
        <v>292.10998499999999</v>
      </c>
      <c r="D99" s="7">
        <v>270.63000499999998</v>
      </c>
      <c r="E99" t="str">
        <f>IFERROR(VLOOKUP(TEXT(B99,"mmyy"),dividends,2,FALSE),"")</f>
        <v/>
      </c>
      <c r="F99" s="5">
        <f t="shared" si="4"/>
        <v>8.8562165855536445</v>
      </c>
      <c r="G99" t="str">
        <f t="shared" si="5"/>
        <v/>
      </c>
      <c r="H99" s="5">
        <f t="shared" si="6"/>
        <v>2396.7579388294657</v>
      </c>
      <c r="I99" s="5">
        <f t="shared" si="7"/>
        <v>2068.4042591991515</v>
      </c>
    </row>
    <row r="100" spans="2:9" x14ac:dyDescent="0.2">
      <c r="B100" s="1">
        <v>43405</v>
      </c>
      <c r="C100" s="7">
        <v>271.60000600000001</v>
      </c>
      <c r="D100" s="7">
        <v>275.64999399999999</v>
      </c>
      <c r="E100" t="str">
        <f>IFERROR(VLOOKUP(TEXT(B100,"mmyy"),dividends,2,FALSE),"")</f>
        <v/>
      </c>
      <c r="F100" s="5">
        <f t="shared" si="4"/>
        <v>8.8562165855536445</v>
      </c>
      <c r="G100" t="str">
        <f t="shared" si="5"/>
        <v/>
      </c>
      <c r="H100" s="5">
        <f t="shared" si="6"/>
        <v>2441.2160486705625</v>
      </c>
      <c r="I100" s="5">
        <f t="shared" si="7"/>
        <v>2106.7716480211443</v>
      </c>
    </row>
    <row r="101" spans="2:9" x14ac:dyDescent="0.2">
      <c r="B101" s="1">
        <v>43435</v>
      </c>
      <c r="C101" s="7">
        <v>280.27999899999998</v>
      </c>
      <c r="D101" s="7">
        <v>249.91999799999999</v>
      </c>
      <c r="E101">
        <f>IFERROR(VLOOKUP(TEXT(B101,"mmyy"),dividends,2,FALSE),"")</f>
        <v>1.4350000000000001</v>
      </c>
      <c r="F101" s="5">
        <f t="shared" si="4"/>
        <v>8.8562165855536445</v>
      </c>
      <c r="G101">
        <f t="shared" si="5"/>
        <v>5.085095591377798E-2</v>
      </c>
      <c r="H101" s="5">
        <f t="shared" si="6"/>
        <v>2226.0543021494032</v>
      </c>
      <c r="I101" s="5">
        <f t="shared" si="7"/>
        <v>1910.1192727031264</v>
      </c>
    </row>
    <row r="102" spans="2:9" x14ac:dyDescent="0.2">
      <c r="B102" s="1">
        <v>43466</v>
      </c>
      <c r="C102" s="7">
        <v>245.979996</v>
      </c>
      <c r="D102" s="7">
        <v>269.92999300000002</v>
      </c>
      <c r="E102" t="str">
        <f>IFERROR(VLOOKUP(TEXT(B102,"mmyy"),dividends,2,FALSE),"")</f>
        <v/>
      </c>
      <c r="F102" s="5">
        <f t="shared" si="4"/>
        <v>8.9070675414674234</v>
      </c>
      <c r="G102" t="str">
        <f t="shared" si="5"/>
        <v/>
      </c>
      <c r="H102" s="5">
        <f t="shared" si="6"/>
        <v>2404.284679118829</v>
      </c>
      <c r="I102" s="5">
        <f t="shared" si="7"/>
        <v>2063.0541214629811</v>
      </c>
    </row>
    <row r="103" spans="2:9" x14ac:dyDescent="0.2">
      <c r="B103" s="1">
        <v>43497</v>
      </c>
      <c r="C103" s="7">
        <v>270.14999399999999</v>
      </c>
      <c r="D103" s="7">
        <v>278.67999300000002</v>
      </c>
      <c r="E103" t="str">
        <f>IFERROR(VLOOKUP(TEXT(B103,"mmyy"),dividends,2,FALSE),"")</f>
        <v/>
      </c>
      <c r="F103" s="5">
        <f t="shared" si="4"/>
        <v>8.9070675414674234</v>
      </c>
      <c r="G103" t="str">
        <f t="shared" si="5"/>
        <v/>
      </c>
      <c r="H103" s="5">
        <f t="shared" si="6"/>
        <v>2482.2215201066688</v>
      </c>
      <c r="I103" s="5">
        <f t="shared" si="7"/>
        <v>2129.9296967266796</v>
      </c>
    </row>
    <row r="104" spans="2:9" x14ac:dyDescent="0.2">
      <c r="B104" s="1">
        <v>43525</v>
      </c>
      <c r="C104" s="7">
        <v>280.44000199999999</v>
      </c>
      <c r="D104" s="7">
        <v>282.48001099999999</v>
      </c>
      <c r="E104">
        <f>IFERROR(VLOOKUP(TEXT(B104,"mmyy"),dividends,2,FALSE),"")</f>
        <v>1.2330000000000001</v>
      </c>
      <c r="F104" s="5">
        <f t="shared" si="4"/>
        <v>8.9070675414674234</v>
      </c>
      <c r="G104">
        <f t="shared" si="5"/>
        <v>3.887855370633405E-2</v>
      </c>
      <c r="H104" s="5">
        <f t="shared" si="6"/>
        <v>2527.0509513700899</v>
      </c>
      <c r="I104" s="5">
        <f t="shared" si="7"/>
        <v>2158.9729412709548</v>
      </c>
    </row>
    <row r="105" spans="2:9" x14ac:dyDescent="0.2">
      <c r="B105" s="1">
        <v>43556</v>
      </c>
      <c r="C105" s="7">
        <v>284.70001200000002</v>
      </c>
      <c r="D105" s="7">
        <v>294.01998900000001</v>
      </c>
      <c r="E105" t="str">
        <f>IFERROR(VLOOKUP(TEXT(B105,"mmyy"),dividends,2,FALSE),"")</f>
        <v/>
      </c>
      <c r="F105" s="5">
        <f t="shared" si="4"/>
        <v>8.9459460951737579</v>
      </c>
      <c r="G105" t="str">
        <f t="shared" si="5"/>
        <v/>
      </c>
      <c r="H105" s="5">
        <f t="shared" si="6"/>
        <v>2630.2869724975812</v>
      </c>
      <c r="I105" s="5">
        <f t="shared" si="7"/>
        <v>2247.1721032458604</v>
      </c>
    </row>
    <row r="106" spans="2:9" x14ac:dyDescent="0.2">
      <c r="B106" s="1">
        <v>43586</v>
      </c>
      <c r="C106" s="7">
        <v>294.72000100000002</v>
      </c>
      <c r="D106" s="7">
        <v>275.26998900000001</v>
      </c>
      <c r="E106" t="str">
        <f>IFERROR(VLOOKUP(TEXT(B106,"mmyy"),dividends,2,FALSE),"")</f>
        <v/>
      </c>
      <c r="F106" s="5">
        <f t="shared" si="4"/>
        <v>8.9459460951737579</v>
      </c>
      <c r="G106" t="str">
        <f t="shared" si="5"/>
        <v/>
      </c>
      <c r="H106" s="5">
        <f t="shared" si="6"/>
        <v>2462.5504832130732</v>
      </c>
      <c r="I106" s="5">
        <f t="shared" si="7"/>
        <v>2103.867299109364</v>
      </c>
    </row>
    <row r="107" spans="2:9" x14ac:dyDescent="0.2">
      <c r="B107" s="1">
        <v>43617</v>
      </c>
      <c r="C107" s="7">
        <v>275.30999800000001</v>
      </c>
      <c r="D107" s="7">
        <v>293</v>
      </c>
      <c r="E107">
        <f>IFERROR(VLOOKUP(TEXT(B107,"mmyy"),dividends,2,FALSE),"")</f>
        <v>1.4319999999999999</v>
      </c>
      <c r="F107" s="5">
        <f t="shared" si="4"/>
        <v>8.9459460951737579</v>
      </c>
      <c r="G107">
        <f t="shared" si="5"/>
        <v>4.3722166581190512E-2</v>
      </c>
      <c r="H107" s="5">
        <f t="shared" si="6"/>
        <v>2633.9728006942</v>
      </c>
      <c r="I107" s="5">
        <f t="shared" si="7"/>
        <v>2239.3764059729865</v>
      </c>
    </row>
    <row r="108" spans="2:9" x14ac:dyDescent="0.2">
      <c r="B108" s="1">
        <v>43647</v>
      </c>
      <c r="C108" s="7">
        <v>296.67999300000002</v>
      </c>
      <c r="D108" s="7">
        <v>297.42999300000002</v>
      </c>
      <c r="E108" t="str">
        <f>IFERROR(VLOOKUP(TEXT(B108,"mmyy"),dividends,2,FALSE),"")</f>
        <v/>
      </c>
      <c r="F108" s="5">
        <f t="shared" si="4"/>
        <v>8.9896682617549484</v>
      </c>
      <c r="G108" t="str">
        <f t="shared" si="5"/>
        <v/>
      </c>
      <c r="H108" s="5">
        <f t="shared" si="6"/>
        <v>2673.7969681660966</v>
      </c>
      <c r="I108" s="5">
        <f t="shared" si="7"/>
        <v>2273.2345008631764</v>
      </c>
    </row>
    <row r="109" spans="2:9" x14ac:dyDescent="0.2">
      <c r="B109" s="1">
        <v>43678</v>
      </c>
      <c r="C109" s="7">
        <v>297.60000600000001</v>
      </c>
      <c r="D109" s="7">
        <v>292.45001200000002</v>
      </c>
      <c r="E109" t="str">
        <f>IFERROR(VLOOKUP(TEXT(B109,"mmyy"),dividends,2,FALSE),"")</f>
        <v/>
      </c>
      <c r="F109" s="5">
        <f t="shared" si="4"/>
        <v>8.9896682617549484</v>
      </c>
      <c r="G109" t="str">
        <f t="shared" si="5"/>
        <v/>
      </c>
      <c r="H109" s="5">
        <f t="shared" si="6"/>
        <v>2629.0285910262537</v>
      </c>
      <c r="I109" s="5">
        <f t="shared" si="7"/>
        <v>2235.1728901000574</v>
      </c>
    </row>
    <row r="110" spans="2:9" x14ac:dyDescent="0.2">
      <c r="B110" s="1">
        <v>43709</v>
      </c>
      <c r="C110" s="7">
        <v>290.57000699999998</v>
      </c>
      <c r="D110" s="7">
        <v>296.76998900000001</v>
      </c>
      <c r="E110">
        <f>IFERROR(VLOOKUP(TEXT(B110,"mmyy"),dividends,2,FALSE),"")</f>
        <v>1.3839999999999999</v>
      </c>
      <c r="F110" s="5">
        <f t="shared" si="4"/>
        <v>8.9896682617549484</v>
      </c>
      <c r="G110">
        <f t="shared" si="5"/>
        <v>4.1923716465376314E-2</v>
      </c>
      <c r="H110" s="5">
        <f t="shared" si="6"/>
        <v>2680.3054520289343</v>
      </c>
      <c r="I110" s="5">
        <f t="shared" si="7"/>
        <v>2268.1901411858798</v>
      </c>
    </row>
    <row r="111" spans="2:9" x14ac:dyDescent="0.2">
      <c r="B111" s="1">
        <v>43739</v>
      </c>
      <c r="C111" s="7">
        <v>297.73998999999998</v>
      </c>
      <c r="D111" s="7">
        <v>303.32998700000002</v>
      </c>
      <c r="E111" t="str">
        <f>IFERROR(VLOOKUP(TEXT(B111,"mmyy"),dividends,2,FALSE),"")</f>
        <v/>
      </c>
      <c r="F111" s="5">
        <f t="shared" si="4"/>
        <v>9.0315919782203249</v>
      </c>
      <c r="G111" t="str">
        <f t="shared" si="5"/>
        <v/>
      </c>
      <c r="H111" s="5">
        <f t="shared" si="6"/>
        <v>2739.5526773428755</v>
      </c>
      <c r="I111" s="5">
        <f t="shared" si="7"/>
        <v>2318.3277000405897</v>
      </c>
    </row>
    <row r="112" spans="2:9" x14ac:dyDescent="0.2">
      <c r="B112" s="1">
        <v>43770</v>
      </c>
      <c r="C112" s="7">
        <v>304.92001299999998</v>
      </c>
      <c r="D112" s="7">
        <v>314.30999800000001</v>
      </c>
      <c r="E112" t="str">
        <f>IFERROR(VLOOKUP(TEXT(B112,"mmyy"),dividends,2,FALSE),"")</f>
        <v/>
      </c>
      <c r="F112" s="5">
        <f t="shared" si="4"/>
        <v>9.0315919782203249</v>
      </c>
      <c r="G112" t="str">
        <f t="shared" si="5"/>
        <v/>
      </c>
      <c r="H112" s="5">
        <f t="shared" si="6"/>
        <v>2838.7196566112466</v>
      </c>
      <c r="I112" s="5">
        <f t="shared" si="7"/>
        <v>2402.2470774150738</v>
      </c>
    </row>
    <row r="113" spans="2:9" x14ac:dyDescent="0.2">
      <c r="B113" s="1">
        <v>43800</v>
      </c>
      <c r="C113" s="7">
        <v>314.58999599999999</v>
      </c>
      <c r="D113" s="7">
        <v>321.85998499999999</v>
      </c>
      <c r="E113">
        <f>IFERROR(VLOOKUP(TEXT(B113,"mmyy"),dividends,2,FALSE),"")</f>
        <v>1.57</v>
      </c>
      <c r="F113" s="5">
        <f t="shared" si="4"/>
        <v>9.0315919782203249</v>
      </c>
      <c r="G113">
        <f t="shared" si="5"/>
        <v>4.4055179477516943E-2</v>
      </c>
      <c r="H113" s="5">
        <f t="shared" si="6"/>
        <v>2921.0876580419203</v>
      </c>
      <c r="I113" s="5">
        <f t="shared" si="7"/>
        <v>2459.9510458560389</v>
      </c>
    </row>
    <row r="114" spans="2:9" x14ac:dyDescent="0.2">
      <c r="B114" s="1">
        <v>43831</v>
      </c>
      <c r="C114" s="7">
        <v>323.540009</v>
      </c>
      <c r="D114" s="7">
        <v>321.73001099999999</v>
      </c>
      <c r="E114" t="str">
        <f>IFERROR(VLOOKUP(TEXT(B114,"mmyy"),dividends,2,FALSE),"")</f>
        <v/>
      </c>
      <c r="F114" s="5">
        <f t="shared" si="4"/>
        <v>9.0756471576978424</v>
      </c>
      <c r="G114" t="str">
        <f t="shared" si="5"/>
        <v/>
      </c>
      <c r="H114" s="5">
        <f t="shared" si="6"/>
        <v>2919.9080598782457</v>
      </c>
      <c r="I114" s="5">
        <f t="shared" si="7"/>
        <v>2458.9576645966877</v>
      </c>
    </row>
    <row r="115" spans="2:9" x14ac:dyDescent="0.2">
      <c r="B115" s="1">
        <v>43862</v>
      </c>
      <c r="C115" s="7">
        <v>323.35000600000001</v>
      </c>
      <c r="D115" s="7">
        <v>296.26001000000002</v>
      </c>
      <c r="E115" t="str">
        <f>IFERROR(VLOOKUP(TEXT(B115,"mmyy"),dividends,2,FALSE),"")</f>
        <v/>
      </c>
      <c r="F115" s="5">
        <f t="shared" si="4"/>
        <v>9.0756471576978424</v>
      </c>
      <c r="G115" t="str">
        <f t="shared" si="5"/>
        <v/>
      </c>
      <c r="H115" s="5">
        <f t="shared" si="6"/>
        <v>2688.7513176960347</v>
      </c>
      <c r="I115" s="5">
        <f t="shared" si="7"/>
        <v>2264.2924110147478</v>
      </c>
    </row>
    <row r="116" spans="2:9" x14ac:dyDescent="0.2">
      <c r="B116" s="1">
        <v>43891</v>
      </c>
      <c r="C116" s="7">
        <v>298.209991</v>
      </c>
      <c r="D116" s="7">
        <v>257.75</v>
      </c>
      <c r="E116">
        <f>IFERROR(VLOOKUP(TEXT(B116,"mmyy"),dividends,2,FALSE),"")</f>
        <v>1.4059999999999999</v>
      </c>
      <c r="F116" s="5">
        <f t="shared" si="4"/>
        <v>9.0756471576978424</v>
      </c>
      <c r="G116">
        <f t="shared" si="5"/>
        <v>4.9506730955279007E-2</v>
      </c>
      <c r="H116" s="5">
        <f t="shared" si="6"/>
        <v>2352.0084148003421</v>
      </c>
      <c r="I116" s="5">
        <f t="shared" si="7"/>
        <v>1969.963374196373</v>
      </c>
    </row>
    <row r="117" spans="2:9" x14ac:dyDescent="0.2">
      <c r="B117" s="1">
        <v>43922</v>
      </c>
      <c r="C117" s="7">
        <v>247.979996</v>
      </c>
      <c r="D117" s="7">
        <v>290.48001099999999</v>
      </c>
      <c r="E117" t="str">
        <f>IFERROR(VLOOKUP(TEXT(B117,"mmyy"),dividends,2,FALSE),"")</f>
        <v/>
      </c>
      <c r="F117" s="5">
        <f t="shared" si="4"/>
        <v>9.1251538886531218</v>
      </c>
      <c r="G117" t="str">
        <f t="shared" si="5"/>
        <v/>
      </c>
      <c r="H117" s="5">
        <f t="shared" si="6"/>
        <v>2650.6748019526517</v>
      </c>
      <c r="I117" s="5">
        <f t="shared" si="7"/>
        <v>2220.1163243691931</v>
      </c>
    </row>
    <row r="118" spans="2:9" x14ac:dyDescent="0.2">
      <c r="B118" s="1">
        <v>43952</v>
      </c>
      <c r="C118" s="7">
        <v>285.30999800000001</v>
      </c>
      <c r="D118" s="7">
        <v>304.32000699999998</v>
      </c>
      <c r="E118" t="str">
        <f>IFERROR(VLOOKUP(TEXT(B118,"mmyy"),dividends,2,FALSE),"")</f>
        <v/>
      </c>
      <c r="F118" s="5">
        <f t="shared" si="4"/>
        <v>9.1251538886531218</v>
      </c>
      <c r="G118" t="str">
        <f t="shared" si="5"/>
        <v/>
      </c>
      <c r="H118" s="5">
        <f t="shared" si="6"/>
        <v>2776.9668952709949</v>
      </c>
      <c r="I118" s="5">
        <f t="shared" si="7"/>
        <v>2325.8943465574544</v>
      </c>
    </row>
    <row r="119" spans="2:9" x14ac:dyDescent="0.2">
      <c r="B119" s="1">
        <v>43983</v>
      </c>
      <c r="C119" s="7">
        <v>303.61999500000002</v>
      </c>
      <c r="D119" s="7">
        <v>308.35998499999999</v>
      </c>
      <c r="E119">
        <f>IFERROR(VLOOKUP(TEXT(B119,"mmyy"),dividends,2,FALSE),"")</f>
        <v>1.3660000000000001</v>
      </c>
      <c r="F119" s="5">
        <f t="shared" si="4"/>
        <v>9.1251538886531218</v>
      </c>
      <c r="G119">
        <f t="shared" si="5"/>
        <v>4.0423403872912253E-2</v>
      </c>
      <c r="H119" s="5">
        <f t="shared" si="6"/>
        <v>2826.2972764396686</v>
      </c>
      <c r="I119" s="5">
        <f t="shared" si="7"/>
        <v>2356.7715868777614</v>
      </c>
    </row>
    <row r="120" spans="2:9" x14ac:dyDescent="0.2">
      <c r="B120" s="1">
        <v>44013</v>
      </c>
      <c r="C120" s="7">
        <v>309.57000699999998</v>
      </c>
      <c r="D120" s="7">
        <v>313.77999899999998</v>
      </c>
      <c r="E120" t="str">
        <f>IFERROR(VLOOKUP(TEXT(B120,"mmyy"),dividends,2,FALSE),"")</f>
        <v/>
      </c>
      <c r="F120" s="5">
        <f t="shared" si="4"/>
        <v>9.1655772925260344</v>
      </c>
      <c r="G120" t="str">
        <f t="shared" si="5"/>
        <v/>
      </c>
      <c r="H120" s="5">
        <f t="shared" si="6"/>
        <v>2875.9748336832417</v>
      </c>
      <c r="I120" s="5">
        <f t="shared" si="7"/>
        <v>2398.1963359277383</v>
      </c>
    </row>
    <row r="122" spans="2:9" x14ac:dyDescent="0.2">
      <c r="B122" s="7"/>
    </row>
  </sheetData>
  <mergeCells count="1">
    <mergeCell ref="B1:I1"/>
  </mergeCells>
  <printOptions horizontalCentered="1" headings="1" gridLines="1"/>
  <pageMargins left="0.45" right="0.45" top="0.75" bottom="0.75" header="0.3" footer="0.3"/>
  <pageSetup scale="85" orientation="landscape" cellComments="asDisplayed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zoomScale="130" zoomScaleNormal="130" workbookViewId="0">
      <selection activeCell="B2" sqref="B2:C37"/>
    </sheetView>
  </sheetViews>
  <sheetFormatPr baseColWidth="10" defaultColWidth="11" defaultRowHeight="16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40802</v>
      </c>
      <c r="B2" s="1" t="str">
        <f>TEXT(A2,"mmyy")</f>
        <v>0911</v>
      </c>
      <c r="C2">
        <v>0.625</v>
      </c>
    </row>
    <row r="3" spans="1:3" x14ac:dyDescent="0.2">
      <c r="A3" s="1">
        <v>40893</v>
      </c>
      <c r="B3" s="1" t="str">
        <f t="shared" ref="B3:B37" si="0">TEXT(A3,"mmyy")</f>
        <v>1211</v>
      </c>
      <c r="C3">
        <v>0.77</v>
      </c>
    </row>
    <row r="4" spans="1:3" x14ac:dyDescent="0.2">
      <c r="A4" s="1">
        <v>40984</v>
      </c>
      <c r="B4" s="1" t="str">
        <f t="shared" si="0"/>
        <v>0312</v>
      </c>
      <c r="C4">
        <v>0.61399999999999999</v>
      </c>
    </row>
    <row r="5" spans="1:3" x14ac:dyDescent="0.2">
      <c r="A5" s="1">
        <v>41075</v>
      </c>
      <c r="B5" s="1" t="str">
        <f t="shared" si="0"/>
        <v>0612</v>
      </c>
      <c r="C5">
        <v>0.68799999999999994</v>
      </c>
    </row>
    <row r="6" spans="1:3" x14ac:dyDescent="0.2">
      <c r="A6" s="1">
        <v>41173</v>
      </c>
      <c r="B6" s="1" t="str">
        <f t="shared" si="0"/>
        <v>0912</v>
      </c>
      <c r="C6">
        <v>0.77900000000000003</v>
      </c>
    </row>
    <row r="7" spans="1:3" x14ac:dyDescent="0.2">
      <c r="A7" s="1">
        <v>41264</v>
      </c>
      <c r="B7" s="1" t="str">
        <f t="shared" si="0"/>
        <v>1212</v>
      </c>
      <c r="C7">
        <v>1.022</v>
      </c>
    </row>
    <row r="8" spans="1:3" x14ac:dyDescent="0.2">
      <c r="A8" s="1">
        <v>41348</v>
      </c>
      <c r="B8" s="1" t="str">
        <f t="shared" si="0"/>
        <v>0313</v>
      </c>
      <c r="C8">
        <v>0.69399999999999995</v>
      </c>
    </row>
    <row r="9" spans="1:3" x14ac:dyDescent="0.2">
      <c r="A9" s="1">
        <v>41446</v>
      </c>
      <c r="B9" s="1" t="str">
        <f t="shared" si="0"/>
        <v>0613</v>
      </c>
      <c r="C9">
        <v>0.83899999999999997</v>
      </c>
    </row>
    <row r="10" spans="1:3" x14ac:dyDescent="0.2">
      <c r="A10" s="1">
        <v>41537</v>
      </c>
      <c r="B10" s="1" t="str">
        <f t="shared" si="0"/>
        <v>0913</v>
      </c>
      <c r="C10">
        <v>0.83799999999999997</v>
      </c>
    </row>
    <row r="11" spans="1:3" x14ac:dyDescent="0.2">
      <c r="A11" s="1">
        <v>41628</v>
      </c>
      <c r="B11" s="1" t="str">
        <f t="shared" si="0"/>
        <v>1213</v>
      </c>
      <c r="C11">
        <v>0.98</v>
      </c>
    </row>
    <row r="12" spans="1:3" x14ac:dyDescent="0.2">
      <c r="A12" s="1">
        <v>41719</v>
      </c>
      <c r="B12" s="1" t="str">
        <f t="shared" si="0"/>
        <v>0314</v>
      </c>
      <c r="C12">
        <v>0.82499999999999996</v>
      </c>
    </row>
    <row r="13" spans="1:3" x14ac:dyDescent="0.2">
      <c r="A13" s="1">
        <v>41810</v>
      </c>
      <c r="B13" s="1" t="str">
        <f t="shared" si="0"/>
        <v>0614</v>
      </c>
      <c r="C13">
        <v>0.93700000000000006</v>
      </c>
    </row>
    <row r="14" spans="1:3" x14ac:dyDescent="0.2">
      <c r="A14" s="1">
        <v>41901</v>
      </c>
      <c r="B14" s="1" t="str">
        <f t="shared" si="0"/>
        <v>0914</v>
      </c>
      <c r="C14">
        <v>0.93899999999999995</v>
      </c>
    </row>
    <row r="15" spans="1:3" x14ac:dyDescent="0.2">
      <c r="A15" s="1">
        <v>41992</v>
      </c>
      <c r="B15" s="1" t="str">
        <f t="shared" si="0"/>
        <v>1214</v>
      </c>
      <c r="C15">
        <v>1.135</v>
      </c>
    </row>
    <row r="16" spans="1:3" x14ac:dyDescent="0.2">
      <c r="A16" s="1">
        <v>42083</v>
      </c>
      <c r="B16" s="1" t="str">
        <f t="shared" si="0"/>
        <v>0315</v>
      </c>
      <c r="C16">
        <v>0.93100000000000005</v>
      </c>
    </row>
    <row r="17" spans="1:3" x14ac:dyDescent="0.2">
      <c r="A17" s="1">
        <v>42174</v>
      </c>
      <c r="B17" s="1" t="str">
        <f t="shared" si="0"/>
        <v>0615</v>
      </c>
      <c r="C17">
        <v>1.03</v>
      </c>
    </row>
    <row r="18" spans="1:3" x14ac:dyDescent="0.2">
      <c r="A18" s="1">
        <v>42265</v>
      </c>
      <c r="B18" s="1" t="str">
        <f t="shared" si="0"/>
        <v>0915</v>
      </c>
      <c r="C18">
        <v>1.0329999999999999</v>
      </c>
    </row>
    <row r="19" spans="1:3" x14ac:dyDescent="0.2">
      <c r="A19" s="1">
        <v>42356</v>
      </c>
      <c r="B19" s="1" t="str">
        <f t="shared" si="0"/>
        <v>1215</v>
      </c>
      <c r="C19">
        <v>1.212</v>
      </c>
    </row>
    <row r="20" spans="1:3" x14ac:dyDescent="0.2">
      <c r="A20" s="1">
        <v>42447</v>
      </c>
      <c r="B20" s="1" t="str">
        <f t="shared" si="0"/>
        <v>0316</v>
      </c>
      <c r="C20">
        <v>1.05</v>
      </c>
    </row>
    <row r="21" spans="1:3" x14ac:dyDescent="0.2">
      <c r="A21" s="1">
        <v>42538</v>
      </c>
      <c r="B21" s="1" t="str">
        <f t="shared" si="0"/>
        <v>0616</v>
      </c>
      <c r="C21">
        <v>1.0780000000000001</v>
      </c>
    </row>
    <row r="22" spans="1:3" x14ac:dyDescent="0.2">
      <c r="A22" s="1">
        <v>42629</v>
      </c>
      <c r="B22" s="1" t="str">
        <f t="shared" si="0"/>
        <v>0916</v>
      </c>
      <c r="C22">
        <v>1.0820000000000001</v>
      </c>
    </row>
    <row r="23" spans="1:3" x14ac:dyDescent="0.2">
      <c r="A23" s="1">
        <v>42720</v>
      </c>
      <c r="B23" s="1" t="str">
        <f t="shared" si="0"/>
        <v>1216</v>
      </c>
      <c r="C23">
        <v>1.329</v>
      </c>
    </row>
    <row r="24" spans="1:3" x14ac:dyDescent="0.2">
      <c r="A24" s="1">
        <v>42811</v>
      </c>
      <c r="B24" s="1" t="str">
        <f t="shared" si="0"/>
        <v>0317</v>
      </c>
      <c r="C24">
        <v>1.0329999999999999</v>
      </c>
    </row>
    <row r="25" spans="1:3" x14ac:dyDescent="0.2">
      <c r="A25" s="1">
        <v>42902</v>
      </c>
      <c r="B25" s="1" t="str">
        <f t="shared" si="0"/>
        <v>0617</v>
      </c>
      <c r="C25">
        <v>1.1830000000000001</v>
      </c>
    </row>
    <row r="26" spans="1:3" x14ac:dyDescent="0.2">
      <c r="A26" s="1">
        <v>42993</v>
      </c>
      <c r="B26" s="1" t="str">
        <f t="shared" si="0"/>
        <v>0917</v>
      </c>
      <c r="C26">
        <v>1.2350000000000001</v>
      </c>
    </row>
    <row r="27" spans="1:3" x14ac:dyDescent="0.2">
      <c r="A27" s="1">
        <v>43084</v>
      </c>
      <c r="B27" s="1" t="str">
        <f t="shared" si="0"/>
        <v>1217</v>
      </c>
      <c r="C27">
        <v>1.351</v>
      </c>
    </row>
    <row r="28" spans="1:3" x14ac:dyDescent="0.2">
      <c r="A28" s="1">
        <v>43175</v>
      </c>
      <c r="B28" s="1" t="str">
        <f t="shared" si="0"/>
        <v>0318</v>
      </c>
      <c r="C28">
        <v>1.097</v>
      </c>
    </row>
    <row r="29" spans="1:3" x14ac:dyDescent="0.2">
      <c r="A29" s="1">
        <v>43266</v>
      </c>
      <c r="B29" s="1" t="str">
        <f t="shared" si="0"/>
        <v>0618</v>
      </c>
      <c r="C29">
        <v>1.246</v>
      </c>
    </row>
    <row r="30" spans="1:3" x14ac:dyDescent="0.2">
      <c r="A30" s="1">
        <v>43364</v>
      </c>
      <c r="B30" s="1" t="str">
        <f t="shared" si="0"/>
        <v>0918</v>
      </c>
      <c r="C30">
        <v>1.323</v>
      </c>
    </row>
    <row r="31" spans="1:3" x14ac:dyDescent="0.2">
      <c r="A31" s="1">
        <v>43455</v>
      </c>
      <c r="B31" s="1" t="str">
        <f t="shared" si="0"/>
        <v>1218</v>
      </c>
      <c r="C31">
        <v>1.4350000000000001</v>
      </c>
    </row>
    <row r="32" spans="1:3" x14ac:dyDescent="0.2">
      <c r="A32" s="1">
        <v>43539</v>
      </c>
      <c r="B32" s="1" t="str">
        <f t="shared" si="0"/>
        <v>0319</v>
      </c>
      <c r="C32">
        <v>1.2330000000000001</v>
      </c>
    </row>
    <row r="33" spans="1:3" x14ac:dyDescent="0.2">
      <c r="A33" s="1">
        <v>43637</v>
      </c>
      <c r="B33" s="1" t="str">
        <f t="shared" si="0"/>
        <v>0619</v>
      </c>
      <c r="C33">
        <v>1.4319999999999999</v>
      </c>
    </row>
    <row r="34" spans="1:3" x14ac:dyDescent="0.2">
      <c r="A34" s="1">
        <v>43728</v>
      </c>
      <c r="B34" s="1" t="str">
        <f t="shared" si="0"/>
        <v>0919</v>
      </c>
      <c r="C34">
        <v>1.3839999999999999</v>
      </c>
    </row>
    <row r="35" spans="1:3" x14ac:dyDescent="0.2">
      <c r="A35" s="1">
        <v>43819</v>
      </c>
      <c r="B35" s="1" t="str">
        <f t="shared" si="0"/>
        <v>1219</v>
      </c>
      <c r="C35">
        <v>1.57</v>
      </c>
    </row>
    <row r="36" spans="1:3" x14ac:dyDescent="0.2">
      <c r="A36" s="1">
        <v>43910</v>
      </c>
      <c r="B36" s="1" t="str">
        <f t="shared" si="0"/>
        <v>0320</v>
      </c>
      <c r="C36">
        <v>1.4059999999999999</v>
      </c>
    </row>
    <row r="37" spans="1:3" x14ac:dyDescent="0.2">
      <c r="A37" s="1">
        <v>44001</v>
      </c>
      <c r="B37" s="1" t="str">
        <f t="shared" si="0"/>
        <v>0620</v>
      </c>
      <c r="C37">
        <v>1.3660000000000001</v>
      </c>
    </row>
  </sheetData>
  <sortState ref="A2:A37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Model</vt:lpstr>
      <vt:lpstr>Historical Div</vt:lpstr>
      <vt:lpstr>dividends</vt:lpstr>
      <vt:lpstr>Model!Print_Area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Matthew Macarty</cp:lastModifiedBy>
  <cp:lastPrinted>2020-07-09T23:46:47Z</cp:lastPrinted>
  <dcterms:created xsi:type="dcterms:W3CDTF">2020-07-08T17:39:42Z</dcterms:created>
  <dcterms:modified xsi:type="dcterms:W3CDTF">2020-07-14T15:14:31Z</dcterms:modified>
</cp:coreProperties>
</file>