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09"/>
  <workbookPr/>
  <mc:AlternateContent xmlns:mc="http://schemas.openxmlformats.org/markup-compatibility/2006">
    <mc:Choice Requires="x15">
      <x15ac:absPath xmlns:x15ac="http://schemas.microsoft.com/office/spreadsheetml/2010/11/ac" url="https://d.docs.live.net/158fbdbee6b09c04/ab/Screenshows/portfolio/"/>
    </mc:Choice>
  </mc:AlternateContent>
  <xr:revisionPtr revIDLastSave="204" documentId="11_E7C4784160386E9D367FA2AF63A6C30295ACABC4" xr6:coauthVersionLast="36" xr6:coauthVersionMax="36" xr10:uidLastSave="{639CB7F1-9FF6-1B4F-B170-E637F0B27FFA}"/>
  <bookViews>
    <workbookView xWindow="0" yWindow="460" windowWidth="25600" windowHeight="13860" activeTab="1" xr2:uid="{00000000-000D-0000-FFFF-FFFF00000000}"/>
  </bookViews>
  <sheets>
    <sheet name="Two-Security" sheetId="4" r:id="rId1"/>
    <sheet name="Model" sheetId="3" r:id="rId2"/>
    <sheet name="Data" sheetId="2" r:id="rId3"/>
  </sheets>
  <definedNames>
    <definedName name="AMZN">Data!$D$2:$D$253</definedName>
    <definedName name="GILD">Data!$G$2:$G$253</definedName>
    <definedName name="GLD">Data!$C$2:$C$253</definedName>
    <definedName name="GOOG">Data!$E$2:$E$253</definedName>
    <definedName name="KPTI">Data!$F$2:$F$253</definedName>
    <definedName name="MPC">Data!$H$2:$H$253</definedName>
    <definedName name="_xlnm.Print_Area" localSheetId="1">Model!$A$4:$L$19</definedName>
    <definedName name="_xlnm.Print_Area" localSheetId="0">'Two-Security'!$A$1:$F$30</definedName>
    <definedName name="solver_adj" localSheetId="1" hidden="1">Model!$B$5:$B$11</definedName>
    <definedName name="solver_cvg" localSheetId="1" hidden="1">0.0001</definedName>
    <definedName name="solver_drv" localSheetId="1" hidden="1">2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Model!$B$13</definedName>
    <definedName name="solver_lhs2" localSheetId="1" hidden="1">Model!$B$5:$B$11</definedName>
    <definedName name="solver_lhs3" localSheetId="1" hidden="1">Model!$B$5:$B$11</definedName>
    <definedName name="solver_lin" localSheetId="1" hidden="1">2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3</definedName>
    <definedName name="solver_nwt" localSheetId="1" hidden="1">1</definedName>
    <definedName name="solver_opt" localSheetId="1" hidden="1">Model!$B$14</definedName>
    <definedName name="solver_pre" localSheetId="1" hidden="1">0.000001</definedName>
    <definedName name="solver_rbv" localSheetId="1" hidden="1">2</definedName>
    <definedName name="solver_rel1" localSheetId="1" hidden="1">2</definedName>
    <definedName name="solver_rel2" localSheetId="1" hidden="1">1</definedName>
    <definedName name="solver_rel3" localSheetId="1" hidden="1">3</definedName>
    <definedName name="solver_rhs1" localSheetId="1" hidden="1">1</definedName>
    <definedName name="solver_rhs2" localSheetId="1" hidden="1">Model!$F$5:$F$11</definedName>
    <definedName name="solver_rhs3" localSheetId="1" hidden="1">Model!$E$5:$E$11</definedName>
    <definedName name="solver_rlx" localSheetId="1" hidden="1">2</definedName>
    <definedName name="solver_rsd" localSheetId="1" hidden="1">0</definedName>
    <definedName name="solver_scl" localSheetId="1" hidden="1">2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1</definedName>
    <definedName name="solver_val" localSheetId="1" hidden="1">0</definedName>
    <definedName name="solver_ver" localSheetId="1" hidden="1">2</definedName>
    <definedName name="SPY">Data!$B$2:$B$253</definedName>
  </definedNames>
  <calcPr calcId="191029" concurrentCalc="0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" i="3" l="1"/>
  <c r="D13" i="3" a="1"/>
  <c r="D13" i="3"/>
  <c r="O10" i="3"/>
  <c r="N9" i="3" a="1"/>
  <c r="N9" i="3"/>
  <c r="O9" i="3"/>
  <c r="M8" i="3" a="1"/>
  <c r="M8" i="3"/>
  <c r="N8" i="3"/>
  <c r="O8" i="3"/>
  <c r="L7" i="3" a="1"/>
  <c r="L7" i="3"/>
  <c r="M7" i="3"/>
  <c r="N7" i="3"/>
  <c r="O7" i="3"/>
  <c r="K6" i="3" a="1"/>
  <c r="K6" i="3"/>
  <c r="L6" i="3"/>
  <c r="M6" i="3"/>
  <c r="N6" i="3"/>
  <c r="O6" i="3"/>
  <c r="J5" i="3" a="1"/>
  <c r="J5" i="3"/>
  <c r="K5" i="3"/>
  <c r="L5" i="3"/>
  <c r="M5" i="3"/>
  <c r="N5" i="3"/>
  <c r="O5" i="3"/>
  <c r="O11" i="3"/>
  <c r="N10" i="3"/>
  <c r="M9" i="3"/>
  <c r="L8" i="3"/>
  <c r="K7" i="3"/>
  <c r="J6" i="3"/>
  <c r="I5" i="3"/>
  <c r="D5" i="3"/>
  <c r="C27" i="4"/>
  <c r="B16" i="4"/>
  <c r="B17" i="4"/>
  <c r="B18" i="4"/>
  <c r="B19" i="4"/>
  <c r="B20" i="4"/>
  <c r="B21" i="4"/>
  <c r="B22" i="4"/>
  <c r="B23" i="4"/>
  <c r="B24" i="4"/>
  <c r="B25" i="4"/>
  <c r="B26" i="4"/>
  <c r="B13" i="4"/>
  <c r="B14" i="4"/>
  <c r="B15" i="4"/>
  <c r="B11" i="4"/>
  <c r="B12" i="4"/>
  <c r="B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10" i="4"/>
  <c r="F4" i="4"/>
  <c r="C13" i="3"/>
  <c r="B14" i="3"/>
  <c r="D6" i="3"/>
  <c r="D7" i="3"/>
  <c r="D8" i="3"/>
  <c r="D9" i="3"/>
  <c r="D10" i="3"/>
  <c r="D11" i="3"/>
  <c r="E27" i="4"/>
  <c r="E29" i="4"/>
  <c r="E30" i="4"/>
  <c r="E28" i="4"/>
  <c r="D27" i="4"/>
  <c r="D30" i="4"/>
  <c r="D29" i="4"/>
  <c r="D28" i="4"/>
  <c r="B27" i="4"/>
</calcChain>
</file>

<file path=xl/sharedStrings.xml><?xml version="1.0" encoding="utf-8"?>
<sst xmlns="http://schemas.openxmlformats.org/spreadsheetml/2006/main" count="56" uniqueCount="27">
  <si>
    <t>Portfolio Optimization</t>
  </si>
  <si>
    <t>Return</t>
  </si>
  <si>
    <t>Date</t>
  </si>
  <si>
    <t>SPY</t>
  </si>
  <si>
    <t>GLD</t>
  </si>
  <si>
    <t>AMZN</t>
  </si>
  <si>
    <t>Securities</t>
  </si>
  <si>
    <t>Expected</t>
  </si>
  <si>
    <t>Volatility</t>
  </si>
  <si>
    <t>Weight</t>
  </si>
  <si>
    <t>Minimum</t>
  </si>
  <si>
    <t>Sharpe Ratio</t>
  </si>
  <si>
    <t>Maximum</t>
  </si>
  <si>
    <t>Portfolio</t>
  </si>
  <si>
    <t>Daily Variance - Covariance</t>
  </si>
  <si>
    <t xml:space="preserve">Expected </t>
  </si>
  <si>
    <t>Weight SPY</t>
  </si>
  <si>
    <t>Covariance</t>
  </si>
  <si>
    <t>T-Bill</t>
  </si>
  <si>
    <t>Optimal Combination</t>
  </si>
  <si>
    <t>Two Security Portfolio</t>
  </si>
  <si>
    <t>Security</t>
  </si>
  <si>
    <t>GOOG</t>
  </si>
  <si>
    <t>KPTI</t>
  </si>
  <si>
    <t>GILD</t>
  </si>
  <si>
    <t>MPC</t>
  </si>
  <si>
    <t>Data  for Capital Allocation 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</si>
</sst>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.000_);_(* \(#,##0.000\);_(* &quot;-&quot;??_);_(@_)"/>
    <numFmt numFmtId="165" formatCode="0.000%"/>
    <numFmt numFmtId="166" formatCode="0.000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5" fillId="3" borderId="6" applyNumberFormat="0" applyAlignment="0" applyProtection="0"/>
    <xf numFmtId="43" fontId="1" fillId="0" borderId="0" applyFont="0" applyFill="0" applyBorder="0" applyAlignment="0" applyProtection="0"/>
    <xf numFmtId="0" fontId="6" fillId="4" borderId="7" applyNumberFormat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33">
    <xf numFmtId="0" fontId="0" fillId="0" borderId="0" xfId="0"/>
    <xf numFmtId="9" fontId="0" fillId="0" borderId="0" xfId="0" applyNumberFormat="1"/>
    <xf numFmtId="14" fontId="0" fillId="0" borderId="0" xfId="0" applyNumberFormat="1"/>
    <xf numFmtId="11" fontId="0" fillId="0" borderId="0" xfId="0" applyNumberFormat="1"/>
    <xf numFmtId="0" fontId="0" fillId="0" borderId="0" xfId="0" applyFill="1" applyBorder="1" applyAlignment="1"/>
    <xf numFmtId="0" fontId="0" fillId="0" borderId="1" xfId="0" applyFill="1" applyBorder="1" applyAlignment="1"/>
    <xf numFmtId="0" fontId="4" fillId="0" borderId="2" xfId="0" applyFont="1" applyFill="1" applyBorder="1" applyAlignment="1">
      <alignment horizontal="center"/>
    </xf>
    <xf numFmtId="10" fontId="0" fillId="0" borderId="0" xfId="0" applyNumberFormat="1"/>
    <xf numFmtId="0" fontId="0" fillId="0" borderId="0" xfId="0" applyAlignment="1">
      <alignment horizontal="center"/>
    </xf>
    <xf numFmtId="10" fontId="0" fillId="0" borderId="0" xfId="1" applyNumberFormat="1" applyFont="1"/>
    <xf numFmtId="9" fontId="5" fillId="3" borderId="6" xfId="2" applyNumberFormat="1"/>
    <xf numFmtId="164" fontId="0" fillId="0" borderId="0" xfId="3" applyNumberFormat="1" applyFont="1"/>
    <xf numFmtId="165" fontId="0" fillId="0" borderId="0" xfId="0" applyNumberFormat="1"/>
    <xf numFmtId="0" fontId="7" fillId="0" borderId="0" xfId="0" applyFont="1"/>
    <xf numFmtId="0" fontId="7" fillId="0" borderId="0" xfId="0" applyFont="1" applyAlignment="1">
      <alignment horizontal="center"/>
    </xf>
    <xf numFmtId="0" fontId="6" fillId="5" borderId="7" xfId="4" applyFill="1"/>
    <xf numFmtId="10" fontId="6" fillId="5" borderId="7" xfId="4" applyNumberFormat="1" applyFill="1"/>
    <xf numFmtId="10" fontId="5" fillId="3" borderId="6" xfId="2" applyNumberFormat="1"/>
    <xf numFmtId="0" fontId="5" fillId="3" borderId="6" xfId="2"/>
    <xf numFmtId="166" fontId="6" fillId="4" borderId="7" xfId="4" applyNumberFormat="1"/>
    <xf numFmtId="9" fontId="0" fillId="2" borderId="3" xfId="0" applyNumberFormat="1" applyFill="1" applyBorder="1"/>
    <xf numFmtId="10" fontId="0" fillId="2" borderId="4" xfId="1" applyNumberFormat="1" applyFont="1" applyFill="1" applyBorder="1"/>
    <xf numFmtId="10" fontId="0" fillId="2" borderId="5" xfId="1" applyNumberFormat="1" applyFont="1" applyFill="1" applyBorder="1"/>
    <xf numFmtId="0" fontId="10" fillId="5" borderId="0" xfId="0" applyFont="1" applyFill="1" applyAlignment="1">
      <alignment horizontal="center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6" borderId="0" xfId="0" applyFill="1" applyAlignment="1">
      <alignment horizontal="center"/>
    </xf>
    <xf numFmtId="0" fontId="3" fillId="2" borderId="0" xfId="0" applyFont="1" applyFill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9" fontId="0" fillId="0" borderId="0" xfId="1" applyFont="1"/>
    <xf numFmtId="9" fontId="0" fillId="2" borderId="9" xfId="0" applyNumberFormat="1" applyFill="1" applyBorder="1"/>
  </cellXfs>
  <cellStyles count="11">
    <cellStyle name="Comma" xfId="3" builtinId="3"/>
    <cellStyle name="Followed Hyperlink" xfId="6" builtinId="9" hidden="1"/>
    <cellStyle name="Followed Hyperlink" xfId="8" builtinId="9" hidden="1"/>
    <cellStyle name="Followed Hyperlink" xfId="10" builtinId="9" hidden="1"/>
    <cellStyle name="Hyperlink" xfId="5" builtinId="8" hidden="1"/>
    <cellStyle name="Hyperlink" xfId="7" builtinId="8" hidden="1"/>
    <cellStyle name="Hyperlink" xfId="9" builtinId="8" hidden="1"/>
    <cellStyle name="Input" xfId="2" builtinId="20"/>
    <cellStyle name="Normal" xfId="0" builtinId="0"/>
    <cellStyle name="Output" xfId="4" builtinId="21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Efficient</a:t>
            </a:r>
            <a:r>
              <a:rPr lang="en-US" baseline="0"/>
              <a:t> Frontier &amp; Capital Allocation Line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'Two-Security'!$D$10:$D$26</c:f>
              <c:numCache>
                <c:formatCode>0.00%</c:formatCode>
                <c:ptCount val="17"/>
                <c:pt idx="0">
                  <c:v>0.22539877796003296</c:v>
                </c:pt>
                <c:pt idx="1">
                  <c:v>0.2067305330519027</c:v>
                </c:pt>
                <c:pt idx="2">
                  <c:v>0.18915331592995779</c:v>
                </c:pt>
                <c:pt idx="3">
                  <c:v>0.17299999999999999</c:v>
                </c:pt>
                <c:pt idx="4">
                  <c:v>0.1587059624400689</c:v>
                </c:pt>
                <c:pt idx="5">
                  <c:v>0.14681527328375651</c:v>
                </c:pt>
                <c:pt idx="6">
                  <c:v>0.13795080958829722</c:v>
                </c:pt>
                <c:pt idx="7">
                  <c:v>0.13272033267015329</c:v>
                </c:pt>
                <c:pt idx="8">
                  <c:v>0.13155799855353786</c:v>
                </c:pt>
                <c:pt idx="9">
                  <c:v>0.134569263593423</c:v>
                </c:pt>
                <c:pt idx="10">
                  <c:v>0.14148790006946402</c:v>
                </c:pt>
                <c:pt idx="11">
                  <c:v>0.15178051412939708</c:v>
                </c:pt>
                <c:pt idx="12">
                  <c:v>0.16481620828677185</c:v>
                </c:pt>
                <c:pt idx="13">
                  <c:v>0.18</c:v>
                </c:pt>
                <c:pt idx="14">
                  <c:v>0.19683540567514379</c:v>
                </c:pt>
                <c:pt idx="15">
                  <c:v>0.2149346721585976</c:v>
                </c:pt>
                <c:pt idx="16">
                  <c:v>0.23400472026409261</c:v>
                </c:pt>
              </c:numCache>
            </c:numRef>
          </c:xVal>
          <c:yVal>
            <c:numRef>
              <c:f>'Two-Security'!$E$10:$E$26</c:f>
              <c:numCache>
                <c:formatCode>0.000%</c:formatCode>
                <c:ptCount val="17"/>
                <c:pt idx="0">
                  <c:v>2.5000000000000005E-2</c:v>
                </c:pt>
                <c:pt idx="1">
                  <c:v>3.0000000000000002E-2</c:v>
                </c:pt>
                <c:pt idx="2">
                  <c:v>3.5000000000000003E-2</c:v>
                </c:pt>
                <c:pt idx="3">
                  <c:v>0.04</c:v>
                </c:pt>
                <c:pt idx="4">
                  <c:v>4.5000000000000005E-2</c:v>
                </c:pt>
                <c:pt idx="5">
                  <c:v>0.05</c:v>
                </c:pt>
                <c:pt idx="6">
                  <c:v>5.4999999999999993E-2</c:v>
                </c:pt>
                <c:pt idx="7">
                  <c:v>0.06</c:v>
                </c:pt>
                <c:pt idx="8">
                  <c:v>6.5000000000000002E-2</c:v>
                </c:pt>
                <c:pt idx="9">
                  <c:v>7.0000000000000007E-2</c:v>
                </c:pt>
                <c:pt idx="10">
                  <c:v>7.4999999999999997E-2</c:v>
                </c:pt>
                <c:pt idx="11">
                  <c:v>7.9999999999999988E-2</c:v>
                </c:pt>
                <c:pt idx="12">
                  <c:v>8.5000000000000006E-2</c:v>
                </c:pt>
                <c:pt idx="13">
                  <c:v>0.09</c:v>
                </c:pt>
                <c:pt idx="14">
                  <c:v>9.5000000000000001E-2</c:v>
                </c:pt>
                <c:pt idx="15">
                  <c:v>0.1</c:v>
                </c:pt>
                <c:pt idx="16">
                  <c:v>0.105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B4A-4372-80EF-7EE4E42F1141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'Two-Security'!$D$28:$D$30</c:f>
              <c:numCache>
                <c:formatCode>0.00%</c:formatCode>
                <c:ptCount val="3"/>
                <c:pt idx="0">
                  <c:v>0</c:v>
                </c:pt>
                <c:pt idx="1">
                  <c:v>0.14148790006946402</c:v>
                </c:pt>
                <c:pt idx="2">
                  <c:v>0.28297580013892804</c:v>
                </c:pt>
              </c:numCache>
            </c:numRef>
          </c:xVal>
          <c:yVal>
            <c:numRef>
              <c:f>'Two-Security'!$E$28:$E$30</c:f>
              <c:numCache>
                <c:formatCode>0.00%</c:formatCode>
                <c:ptCount val="3"/>
                <c:pt idx="0">
                  <c:v>0.02</c:v>
                </c:pt>
                <c:pt idx="1">
                  <c:v>7.4999999999999997E-2</c:v>
                </c:pt>
                <c:pt idx="2">
                  <c:v>0.13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B4A-4372-80EF-7EE4E42F11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073984"/>
        <c:axId val="77475680"/>
      </c:scatterChart>
      <c:valAx>
        <c:axId val="77073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475680"/>
        <c:crosses val="autoZero"/>
        <c:crossBetween val="midCat"/>
      </c:valAx>
      <c:valAx>
        <c:axId val="77475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0739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25399</xdr:colOff>
      <xdr:row>10</xdr:row>
      <xdr:rowOff>12701</xdr:rowOff>
    </xdr:from>
    <xdr:to>
      <xdr:col>11</xdr:col>
      <xdr:colOff>448733</xdr:colOff>
      <xdr:row>25</xdr:row>
      <xdr:rowOff>29634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0"/>
  <sheetViews>
    <sheetView zoomScale="150" zoomScaleNormal="150" workbookViewId="0">
      <selection activeCell="F21" sqref="F21"/>
    </sheetView>
  </sheetViews>
  <sheetFormatPr baseColWidth="10" defaultColWidth="11.5" defaultRowHeight="15" x14ac:dyDescent="0.2"/>
  <cols>
    <col min="1" max="1" width="19.1640625" bestFit="1" customWidth="1"/>
    <col min="6" max="6" width="9.5" bestFit="1" customWidth="1"/>
  </cols>
  <sheetData>
    <row r="1" spans="1:8" ht="24" x14ac:dyDescent="0.3">
      <c r="A1" s="23" t="s">
        <v>20</v>
      </c>
      <c r="B1" s="23"/>
      <c r="C1" s="23"/>
      <c r="D1" s="23"/>
      <c r="E1" s="23"/>
      <c r="F1" s="23"/>
    </row>
    <row r="2" spans="1:8" x14ac:dyDescent="0.2">
      <c r="C2" s="13"/>
      <c r="D2" s="13"/>
      <c r="E2" s="14" t="s">
        <v>15</v>
      </c>
      <c r="F2" s="13"/>
    </row>
    <row r="3" spans="1:8" x14ac:dyDescent="0.2">
      <c r="B3" s="13" t="s">
        <v>21</v>
      </c>
      <c r="D3" s="13" t="s">
        <v>8</v>
      </c>
      <c r="E3" s="14" t="s">
        <v>1</v>
      </c>
      <c r="F3" s="13" t="s">
        <v>17</v>
      </c>
    </row>
    <row r="4" spans="1:8" ht="16" x14ac:dyDescent="0.2">
      <c r="B4" t="s">
        <v>3</v>
      </c>
      <c r="D4" s="10">
        <v>0.18</v>
      </c>
      <c r="E4" s="17">
        <v>0.09</v>
      </c>
      <c r="F4" s="19">
        <f>_xlfn.COVARIANCE.S(SPY,GLD)*252</f>
        <v>3.4505139668253356E-3</v>
      </c>
    </row>
    <row r="5" spans="1:8" x14ac:dyDescent="0.2">
      <c r="B5" t="s">
        <v>4</v>
      </c>
      <c r="D5" s="17">
        <v>0.17299999999999999</v>
      </c>
      <c r="E5" s="17">
        <v>0.04</v>
      </c>
    </row>
    <row r="6" spans="1:8" x14ac:dyDescent="0.2">
      <c r="B6" t="s">
        <v>18</v>
      </c>
      <c r="D6" s="18"/>
      <c r="E6" s="10">
        <v>0.02</v>
      </c>
    </row>
    <row r="8" spans="1:8" x14ac:dyDescent="0.2">
      <c r="B8" s="26" t="s">
        <v>13</v>
      </c>
      <c r="C8" s="26"/>
      <c r="D8" s="26"/>
      <c r="E8" s="26"/>
    </row>
    <row r="9" spans="1:8" x14ac:dyDescent="0.2">
      <c r="B9" s="14" t="s">
        <v>11</v>
      </c>
      <c r="C9" s="14" t="s">
        <v>16</v>
      </c>
      <c r="D9" s="14" t="s">
        <v>8</v>
      </c>
      <c r="E9" s="14" t="s">
        <v>1</v>
      </c>
      <c r="H9" s="1"/>
    </row>
    <row r="10" spans="1:8" x14ac:dyDescent="0.2">
      <c r="B10" s="11">
        <f>E10/D10</f>
        <v>0.1109145321295084</v>
      </c>
      <c r="C10" s="1">
        <v>-0.3</v>
      </c>
      <c r="D10" s="9">
        <f>SQRT(C10^2*$D$4^2+(1-C10)^2*$D$5^2+2*C10*(1-C10)*$F$4)</f>
        <v>0.22539877796003296</v>
      </c>
      <c r="E10" s="12">
        <f>C10*$E$4+(1-C10)*$E$5</f>
        <v>2.5000000000000005E-2</v>
      </c>
    </row>
    <row r="11" spans="1:8" x14ac:dyDescent="0.2">
      <c r="B11" s="11">
        <f t="shared" ref="B11:B26" si="0">E11/D11</f>
        <v>0.14511644485755795</v>
      </c>
      <c r="C11" s="1">
        <v>-0.2</v>
      </c>
      <c r="D11" s="9">
        <f t="shared" ref="D11:D26" si="1">SQRT(C11^2*$D$4^2+(1-C11)^2*$D$5^2+2*C11*(1-C11)*$F$4)</f>
        <v>0.2067305330519027</v>
      </c>
      <c r="E11" s="12">
        <f t="shared" ref="E11:E26" si="2">C11*$E$4+(1-C11)*$E$5</f>
        <v>3.0000000000000002E-2</v>
      </c>
    </row>
    <row r="12" spans="1:8" x14ac:dyDescent="0.2">
      <c r="B12" s="11">
        <f t="shared" si="0"/>
        <v>0.18503508557555645</v>
      </c>
      <c r="C12" s="1">
        <v>-0.1</v>
      </c>
      <c r="D12" s="9">
        <f t="shared" si="1"/>
        <v>0.18915331592995779</v>
      </c>
      <c r="E12" s="12">
        <f t="shared" si="2"/>
        <v>3.5000000000000003E-2</v>
      </c>
    </row>
    <row r="13" spans="1:8" x14ac:dyDescent="0.2">
      <c r="B13" s="11">
        <f>E13/D13</f>
        <v>0.23121387283236997</v>
      </c>
      <c r="C13" s="1">
        <v>0</v>
      </c>
      <c r="D13" s="9">
        <f t="shared" si="1"/>
        <v>0.17299999999999999</v>
      </c>
      <c r="E13" s="12">
        <f t="shared" si="2"/>
        <v>0.04</v>
      </c>
    </row>
    <row r="14" spans="1:8" x14ac:dyDescent="0.2">
      <c r="B14" s="11">
        <f t="shared" si="0"/>
        <v>0.28354322237258767</v>
      </c>
      <c r="C14" s="1">
        <v>0.1</v>
      </c>
      <c r="D14" s="9">
        <f t="shared" si="1"/>
        <v>0.1587059624400689</v>
      </c>
      <c r="E14" s="12">
        <f t="shared" si="2"/>
        <v>4.5000000000000005E-2</v>
      </c>
    </row>
    <row r="15" spans="1:8" x14ac:dyDescent="0.2">
      <c r="B15" s="11">
        <f t="shared" si="0"/>
        <v>0.34056402226873728</v>
      </c>
      <c r="C15" s="1">
        <v>0.2</v>
      </c>
      <c r="D15" s="9">
        <f t="shared" si="1"/>
        <v>0.14681527328375651</v>
      </c>
      <c r="E15" s="12">
        <f t="shared" si="2"/>
        <v>0.05</v>
      </c>
    </row>
    <row r="16" spans="1:8" x14ac:dyDescent="0.2">
      <c r="B16" s="11">
        <f t="shared" si="0"/>
        <v>0.39869283960089064</v>
      </c>
      <c r="C16" s="1">
        <v>0.3</v>
      </c>
      <c r="D16" s="9">
        <f t="shared" si="1"/>
        <v>0.13795080958829722</v>
      </c>
      <c r="E16" s="12">
        <f t="shared" si="2"/>
        <v>5.4999999999999993E-2</v>
      </c>
    </row>
    <row r="17" spans="1:5" x14ac:dyDescent="0.2">
      <c r="B17" s="11">
        <f t="shared" si="0"/>
        <v>0.45207843284356874</v>
      </c>
      <c r="C17" s="1">
        <v>0.4</v>
      </c>
      <c r="D17" s="9">
        <f t="shared" si="1"/>
        <v>0.13272033267015329</v>
      </c>
      <c r="E17" s="12">
        <f t="shared" si="2"/>
        <v>0.06</v>
      </c>
    </row>
    <row r="18" spans="1:5" x14ac:dyDescent="0.2">
      <c r="B18" s="11">
        <f t="shared" si="0"/>
        <v>0.49407866275457274</v>
      </c>
      <c r="C18" s="1">
        <v>0.5</v>
      </c>
      <c r="D18" s="9">
        <f t="shared" si="1"/>
        <v>0.13155799855353786</v>
      </c>
      <c r="E18" s="12">
        <f t="shared" si="2"/>
        <v>6.5000000000000002E-2</v>
      </c>
    </row>
    <row r="19" spans="1:5" x14ac:dyDescent="0.2">
      <c r="B19" s="11">
        <f t="shared" si="0"/>
        <v>0.52017821997965674</v>
      </c>
      <c r="C19" s="1">
        <v>0.6</v>
      </c>
      <c r="D19" s="9">
        <f t="shared" si="1"/>
        <v>0.134569263593423</v>
      </c>
      <c r="E19" s="12">
        <f t="shared" si="2"/>
        <v>7.0000000000000007E-2</v>
      </c>
    </row>
    <row r="20" spans="1:5" x14ac:dyDescent="0.2">
      <c r="B20" s="11">
        <f t="shared" si="0"/>
        <v>0.53008066388135289</v>
      </c>
      <c r="C20" s="1">
        <v>0.7</v>
      </c>
      <c r="D20" s="9">
        <f t="shared" si="1"/>
        <v>0.14148790006946402</v>
      </c>
      <c r="E20" s="12">
        <f t="shared" si="2"/>
        <v>7.4999999999999997E-2</v>
      </c>
    </row>
    <row r="21" spans="1:5" x14ac:dyDescent="0.2">
      <c r="B21" s="11">
        <f t="shared" si="0"/>
        <v>0.52707688110608042</v>
      </c>
      <c r="C21" s="1">
        <v>0.8</v>
      </c>
      <c r="D21" s="9">
        <f t="shared" si="1"/>
        <v>0.15178051412939708</v>
      </c>
      <c r="E21" s="12">
        <f t="shared" si="2"/>
        <v>7.9999999999999988E-2</v>
      </c>
    </row>
    <row r="22" spans="1:5" x14ac:dyDescent="0.2">
      <c r="B22" s="11">
        <f t="shared" si="0"/>
        <v>0.51572597673224174</v>
      </c>
      <c r="C22" s="1">
        <v>0.9</v>
      </c>
      <c r="D22" s="9">
        <f t="shared" si="1"/>
        <v>0.16481620828677185</v>
      </c>
      <c r="E22" s="12">
        <f t="shared" si="2"/>
        <v>8.5000000000000006E-2</v>
      </c>
    </row>
    <row r="23" spans="1:5" x14ac:dyDescent="0.2">
      <c r="B23" s="11">
        <f t="shared" si="0"/>
        <v>0.5</v>
      </c>
      <c r="C23" s="1">
        <v>1</v>
      </c>
      <c r="D23" s="9">
        <f t="shared" si="1"/>
        <v>0.18</v>
      </c>
      <c r="E23" s="12">
        <f t="shared" si="2"/>
        <v>0.09</v>
      </c>
    </row>
    <row r="24" spans="1:5" x14ac:dyDescent="0.2">
      <c r="B24" s="11">
        <f t="shared" si="0"/>
        <v>0.48263674756150093</v>
      </c>
      <c r="C24" s="1">
        <v>1.1000000000000001</v>
      </c>
      <c r="D24" s="9">
        <f t="shared" si="1"/>
        <v>0.19683540567514379</v>
      </c>
      <c r="E24" s="12">
        <f t="shared" si="2"/>
        <v>9.5000000000000001E-2</v>
      </c>
    </row>
    <row r="25" spans="1:5" x14ac:dyDescent="0.2">
      <c r="B25" s="11">
        <f t="shared" si="0"/>
        <v>0.46525764780384649</v>
      </c>
      <c r="C25" s="1">
        <v>1.2</v>
      </c>
      <c r="D25" s="9">
        <f t="shared" si="1"/>
        <v>0.2149346721585976</v>
      </c>
      <c r="E25" s="12">
        <f t="shared" si="2"/>
        <v>0.1</v>
      </c>
    </row>
    <row r="26" spans="1:5" x14ac:dyDescent="0.2">
      <c r="B26" s="11">
        <f t="shared" si="0"/>
        <v>0.44870889733121322</v>
      </c>
      <c r="C26" s="1">
        <v>1.3</v>
      </c>
      <c r="D26" s="9">
        <f t="shared" si="1"/>
        <v>0.23400472026409261</v>
      </c>
      <c r="E26" s="12">
        <f t="shared" si="2"/>
        <v>0.105</v>
      </c>
    </row>
    <row r="27" spans="1:5" ht="16" x14ac:dyDescent="0.2">
      <c r="A27" s="15" t="s">
        <v>19</v>
      </c>
      <c r="B27" s="15">
        <f t="shared" ref="B11:B27" si="3">E27/D27</f>
        <v>0.53008066388135289</v>
      </c>
      <c r="C27" s="16">
        <f>INDEX(C10:C26,MATCH(MAX(B10:B26),B10:B26,0))</f>
        <v>0.7</v>
      </c>
      <c r="D27" s="16">
        <f>INDEX(D10:D26,MATCH(MAX(B10:B26),B10:B26,0))</f>
        <v>0.14148790006946402</v>
      </c>
      <c r="E27" s="16">
        <f>INDEX(E10:E26,MATCH(MAX(B10:B26),B10:B26,0))</f>
        <v>7.4999999999999997E-2</v>
      </c>
    </row>
    <row r="28" spans="1:5" x14ac:dyDescent="0.2">
      <c r="A28" s="24" t="s">
        <v>26</v>
      </c>
      <c r="B28" s="24"/>
      <c r="C28" s="1">
        <v>0</v>
      </c>
      <c r="D28" s="9">
        <f>C28*$D$27</f>
        <v>0</v>
      </c>
      <c r="E28" s="7">
        <f>$E$27*C28+($E$6)*(1-C28)</f>
        <v>0.02</v>
      </c>
    </row>
    <row r="29" spans="1:5" x14ac:dyDescent="0.2">
      <c r="A29" s="25"/>
      <c r="B29" s="25"/>
      <c r="C29" s="1">
        <v>1</v>
      </c>
      <c r="D29" s="9">
        <f>C29*$D$27</f>
        <v>0.14148790006946402</v>
      </c>
      <c r="E29" s="7">
        <f t="shared" ref="E29:E30" si="4">$E$27*C29+($E$6)*(1-C29)</f>
        <v>7.4999999999999997E-2</v>
      </c>
    </row>
    <row r="30" spans="1:5" x14ac:dyDescent="0.2">
      <c r="A30" s="25"/>
      <c r="B30" s="25"/>
      <c r="C30" s="1">
        <v>2</v>
      </c>
      <c r="D30" s="9">
        <f>C30*$D$27</f>
        <v>0.28297580013892804</v>
      </c>
      <c r="E30" s="7">
        <f t="shared" si="4"/>
        <v>0.13</v>
      </c>
    </row>
  </sheetData>
  <mergeCells count="3">
    <mergeCell ref="A1:F1"/>
    <mergeCell ref="A28:B30"/>
    <mergeCell ref="B8:E8"/>
  </mergeCells>
  <printOptions horizontalCentered="1" headings="1" gridLines="1"/>
  <pageMargins left="0.7" right="0.7" top="0.75" bottom="0.75" header="0.3" footer="0.3"/>
  <pageSetup orientation="portrait" cellComments="asDisplayed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4"/>
  <sheetViews>
    <sheetView tabSelected="1" zoomScale="150" zoomScaleNormal="150" workbookViewId="0">
      <selection activeCell="B7" sqref="B7"/>
    </sheetView>
  </sheetViews>
  <sheetFormatPr baseColWidth="10" defaultColWidth="8.83203125" defaultRowHeight="15" x14ac:dyDescent="0.2"/>
  <cols>
    <col min="1" max="1" width="10.5" bestFit="1" customWidth="1"/>
    <col min="2" max="2" width="15" bestFit="1" customWidth="1"/>
    <col min="3" max="3" width="8.6640625" customWidth="1"/>
    <col min="8" max="8" width="8.83203125" customWidth="1"/>
    <col min="10" max="10" width="8.6640625" customWidth="1"/>
    <col min="11" max="11" width="9.33203125" customWidth="1"/>
    <col min="12" max="12" width="10.6640625" customWidth="1"/>
    <col min="13" max="13" width="9" customWidth="1"/>
    <col min="14" max="15" width="11.83203125" bestFit="1" customWidth="1"/>
  </cols>
  <sheetData>
    <row r="1" spans="1:15" ht="21" x14ac:dyDescent="0.2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5" ht="16" thickBot="1" x14ac:dyDescent="0.25"/>
    <row r="3" spans="1:15" ht="16" thickBot="1" x14ac:dyDescent="0.25">
      <c r="C3" s="8" t="s">
        <v>7</v>
      </c>
      <c r="H3" s="28" t="s">
        <v>14</v>
      </c>
      <c r="I3" s="29"/>
      <c r="J3" s="29"/>
      <c r="K3" s="29"/>
      <c r="L3" s="29"/>
      <c r="M3" s="29"/>
      <c r="N3" s="29"/>
      <c r="O3" s="30"/>
    </row>
    <row r="4" spans="1:15" x14ac:dyDescent="0.2">
      <c r="A4" s="8" t="s">
        <v>6</v>
      </c>
      <c r="B4" s="8" t="s">
        <v>9</v>
      </c>
      <c r="C4" s="8" t="s">
        <v>1</v>
      </c>
      <c r="D4" s="8" t="s">
        <v>8</v>
      </c>
      <c r="E4" s="8" t="s">
        <v>10</v>
      </c>
      <c r="F4" s="8" t="s">
        <v>12</v>
      </c>
      <c r="H4" s="6"/>
      <c r="I4" s="6" t="s">
        <v>3</v>
      </c>
      <c r="J4" s="6" t="s">
        <v>4</v>
      </c>
      <c r="K4" s="6" t="s">
        <v>5</v>
      </c>
      <c r="L4" s="6" t="s">
        <v>22</v>
      </c>
      <c r="M4" s="6" t="s">
        <v>23</v>
      </c>
      <c r="N4" s="6" t="s">
        <v>24</v>
      </c>
      <c r="O4" s="6" t="s">
        <v>25</v>
      </c>
    </row>
    <row r="5" spans="1:15" x14ac:dyDescent="0.2">
      <c r="A5" t="s">
        <v>3</v>
      </c>
      <c r="B5" s="10">
        <v>0.15</v>
      </c>
      <c r="C5" s="7">
        <v>7.0000000000000007E-2</v>
      </c>
      <c r="D5" s="9">
        <f ca="1">SQRT(_xlfn.VAR.S(INDIRECT(A5))*252)</f>
        <v>0.32042221654626318</v>
      </c>
      <c r="E5" s="31">
        <v>0.05</v>
      </c>
      <c r="F5" s="31">
        <v>0.2</v>
      </c>
      <c r="H5" s="4" t="s">
        <v>3</v>
      </c>
      <c r="I5" s="4">
        <f>VARP(Data!$B$2:$B$253)</f>
        <v>4.0580545494711391E-4</v>
      </c>
      <c r="J5" s="4">
        <f t="array" ref="J5:O5">TRANSPOSE(I6:I11)</f>
        <v>1.3638180361444305E-5</v>
      </c>
      <c r="K5" s="4">
        <v>2.6252968829814369E-4</v>
      </c>
      <c r="L5" s="4">
        <v>3.8869851069629047E-4</v>
      </c>
      <c r="M5" s="4">
        <v>5.8159826720386994E-4</v>
      </c>
      <c r="N5" s="4">
        <v>2.1370360175075863E-4</v>
      </c>
      <c r="O5" s="4">
        <v>7.0737174182316826E-4</v>
      </c>
    </row>
    <row r="6" spans="1:15" x14ac:dyDescent="0.2">
      <c r="A6" t="s">
        <v>4</v>
      </c>
      <c r="B6" s="10">
        <v>0.1</v>
      </c>
      <c r="C6" s="7">
        <v>3.78E-2</v>
      </c>
      <c r="D6" s="9">
        <f t="shared" ref="D6:D11" ca="1" si="0">SQRT(_xlfn.VAR.S(INDIRECT(A6))*252)</f>
        <v>0.17519831125284427</v>
      </c>
      <c r="E6" s="31">
        <v>0.05</v>
      </c>
      <c r="F6" s="31">
        <v>0.2</v>
      </c>
      <c r="H6" s="4" t="s">
        <v>4</v>
      </c>
      <c r="I6" s="4">
        <v>1.3638180361444305E-5</v>
      </c>
      <c r="J6" s="4">
        <f>VARP(Data!$C$2:$C$253)</f>
        <v>1.213200194433102E-4</v>
      </c>
      <c r="K6" s="4">
        <f t="array" ref="K6:O6">TRANSPOSE(J7:J11)</f>
        <v>1.0729341499942542E-5</v>
      </c>
      <c r="L6" s="4">
        <v>5.0406220127152197E-6</v>
      </c>
      <c r="M6" s="4">
        <v>3.798585943092032E-5</v>
      </c>
      <c r="N6" s="4">
        <v>2.2128664598929901E-5</v>
      </c>
      <c r="O6" s="4">
        <v>8.4195825126659957E-6</v>
      </c>
    </row>
    <row r="7" spans="1:15" x14ac:dyDescent="0.2">
      <c r="A7" t="s">
        <v>5</v>
      </c>
      <c r="B7" s="10">
        <v>0.15</v>
      </c>
      <c r="C7" s="7">
        <v>7.7499999999999999E-2</v>
      </c>
      <c r="D7" s="9">
        <f t="shared" ca="1" si="0"/>
        <v>0.30834333411439507</v>
      </c>
      <c r="E7" s="31">
        <v>0.05</v>
      </c>
      <c r="F7" s="31">
        <v>0.2</v>
      </c>
      <c r="H7" s="4" t="s">
        <v>5</v>
      </c>
      <c r="I7" s="4">
        <v>2.6252968829814369E-4</v>
      </c>
      <c r="J7" s="4">
        <v>1.0729341499942542E-5</v>
      </c>
      <c r="K7" s="4">
        <f>VARP(Data!$D$2:$D$253)</f>
        <v>3.7578701396586279E-4</v>
      </c>
      <c r="L7" s="4">
        <f t="array" ref="L7:O7">TRANSPOSE(K8:K11)</f>
        <v>2.9575721992423215E-4</v>
      </c>
      <c r="M7" s="4">
        <v>4.9208254263059825E-4</v>
      </c>
      <c r="N7" s="4">
        <v>1.8525448708637475E-4</v>
      </c>
      <c r="O7" s="4">
        <v>3.8132760291811115E-4</v>
      </c>
    </row>
    <row r="8" spans="1:15" x14ac:dyDescent="0.2">
      <c r="A8" t="s">
        <v>22</v>
      </c>
      <c r="B8" s="10">
        <v>0.15</v>
      </c>
      <c r="C8" s="7">
        <v>6.4000000000000001E-2</v>
      </c>
      <c r="D8" s="9">
        <f t="shared" ca="1" si="0"/>
        <v>0.35734630561746239</v>
      </c>
      <c r="E8" s="31">
        <v>0.05</v>
      </c>
      <c r="F8" s="31">
        <v>0.2</v>
      </c>
      <c r="H8" s="4" t="s">
        <v>22</v>
      </c>
      <c r="I8" s="4">
        <v>3.8869851069629047E-4</v>
      </c>
      <c r="J8" s="4">
        <v>5.0406220127152197E-6</v>
      </c>
      <c r="K8" s="4">
        <v>2.9575721992423215E-4</v>
      </c>
      <c r="L8" s="4">
        <f>VARP(Data!$E$2:$E$253)</f>
        <v>5.0472083517181057E-4</v>
      </c>
      <c r="M8" s="4">
        <f t="array" ref="M8:O8">TRANSPOSE(L9:L11)</f>
        <v>5.6826992625182854E-4</v>
      </c>
      <c r="N8" s="4">
        <v>2.3119768073361522E-4</v>
      </c>
      <c r="O8" s="4">
        <v>6.3879672130487668E-4</v>
      </c>
    </row>
    <row r="9" spans="1:15" x14ac:dyDescent="0.2">
      <c r="A9" t="s">
        <v>23</v>
      </c>
      <c r="B9" s="10">
        <v>0.15</v>
      </c>
      <c r="C9" s="7">
        <v>0.75</v>
      </c>
      <c r="D9" s="9">
        <f t="shared" ca="1" si="0"/>
        <v>0.95185078676573254</v>
      </c>
      <c r="E9" s="31">
        <v>0.05</v>
      </c>
      <c r="F9" s="31">
        <v>0.2</v>
      </c>
      <c r="H9" s="4" t="s">
        <v>23</v>
      </c>
      <c r="I9" s="4">
        <v>5.8159826720386994E-4</v>
      </c>
      <c r="J9" s="4">
        <v>3.798585943092032E-5</v>
      </c>
      <c r="K9" s="4">
        <v>4.9208254263059825E-4</v>
      </c>
      <c r="L9" s="4">
        <v>5.6826992625182854E-4</v>
      </c>
      <c r="M9" s="4">
        <f>VARP(Data!$F$2:$F$253)</f>
        <v>3.5810500123913862E-3</v>
      </c>
      <c r="N9" s="4">
        <f t="array" ref="N9:O9">TRANSPOSE(N10:N11)</f>
        <v>5.3626165611969298E-4</v>
      </c>
      <c r="O9" s="4">
        <v>2.0455851331410249E-4</v>
      </c>
    </row>
    <row r="10" spans="1:15" x14ac:dyDescent="0.2">
      <c r="A10" t="s">
        <v>24</v>
      </c>
      <c r="B10" s="10">
        <v>0.15</v>
      </c>
      <c r="C10" s="7">
        <v>5.1999999999999998E-2</v>
      </c>
      <c r="D10" s="9">
        <f t="shared" ca="1" si="0"/>
        <v>0.36834268758712219</v>
      </c>
      <c r="E10" s="31">
        <v>0.05</v>
      </c>
      <c r="F10" s="31">
        <v>0.2</v>
      </c>
      <c r="H10" s="4" t="s">
        <v>24</v>
      </c>
      <c r="I10" s="4">
        <v>2.1370360175075863E-4</v>
      </c>
      <c r="J10" s="4">
        <v>2.2128664598929901E-5</v>
      </c>
      <c r="K10" s="4">
        <v>1.8525448708637475E-4</v>
      </c>
      <c r="L10" s="4">
        <v>2.3119768073361522E-4</v>
      </c>
      <c r="M10" s="4">
        <v>4.8676240858913498E-4</v>
      </c>
      <c r="N10" s="4">
        <f>VARP(Data!$G$2:$G$253)</f>
        <v>5.3626165611969298E-4</v>
      </c>
      <c r="O10" s="4">
        <f>N11</f>
        <v>2.0455851331410249E-4</v>
      </c>
    </row>
    <row r="11" spans="1:15" ht="16" thickBot="1" x14ac:dyDescent="0.25">
      <c r="A11" t="s">
        <v>25</v>
      </c>
      <c r="B11" s="10">
        <v>0.15</v>
      </c>
      <c r="C11" s="7">
        <v>0.11</v>
      </c>
      <c r="D11" s="9">
        <f t="shared" ca="1" si="0"/>
        <v>0.7772475186370511</v>
      </c>
      <c r="E11" s="31">
        <v>0.05</v>
      </c>
      <c r="F11" s="31">
        <v>0.2</v>
      </c>
      <c r="H11" s="5" t="s">
        <v>25</v>
      </c>
      <c r="I11" s="5">
        <v>7.0737174182316826E-4</v>
      </c>
      <c r="J11" s="5">
        <v>8.4195825126659957E-6</v>
      </c>
      <c r="K11" s="5">
        <v>3.8132760291811115E-4</v>
      </c>
      <c r="L11" s="5">
        <v>6.3879672130487668E-4</v>
      </c>
      <c r="M11" s="5">
        <v>8.1587388414226423E-4</v>
      </c>
      <c r="N11" s="5">
        <v>2.0455851331410249E-4</v>
      </c>
      <c r="O11" s="5">
        <f>VARP(Data!$H$2:$H$253)</f>
        <v>2.3877636056325699E-3</v>
      </c>
    </row>
    <row r="12" spans="1:15" ht="16" thickBot="1" x14ac:dyDescent="0.25"/>
    <row r="13" spans="1:15" ht="16" thickBot="1" x14ac:dyDescent="0.25">
      <c r="A13" t="s">
        <v>13</v>
      </c>
      <c r="B13" s="20">
        <f>SUM(B5:B11)</f>
        <v>1</v>
      </c>
      <c r="C13" s="21">
        <f>SUMPRODUCT(B5:B11,C5:C11)</f>
        <v>0.17230499999999999</v>
      </c>
      <c r="D13" s="22">
        <f t="array" ref="D13">SQRT(MMULT(MMULT(TRANSPOSE(B5:B11),I5:O11),B5:B11*252))</f>
        <v>0.33944622931447116</v>
      </c>
    </row>
    <row r="14" spans="1:15" ht="16" thickBot="1" x14ac:dyDescent="0.25">
      <c r="A14" t="s">
        <v>11</v>
      </c>
      <c r="B14" s="32">
        <f>C13/D13</f>
        <v>0.50760616887092447</v>
      </c>
      <c r="C14" s="11"/>
    </row>
  </sheetData>
  <mergeCells count="2">
    <mergeCell ref="A1:K1"/>
    <mergeCell ref="H3:O3"/>
  </mergeCells>
  <printOptions horizontalCentered="1" headings="1" gridLines="1"/>
  <pageMargins left="0.7" right="0.7" top="0.75" bottom="0.75" header="0.3" footer="0.3"/>
  <pageSetup scale="98" orientation="landscape" cellComments="asDisplayed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53"/>
  <sheetViews>
    <sheetView zoomScale="140" zoomScaleNormal="140" workbookViewId="0">
      <selection activeCell="B1" sqref="B1:H253"/>
    </sheetView>
  </sheetViews>
  <sheetFormatPr baseColWidth="10" defaultColWidth="8.83203125" defaultRowHeight="15" x14ac:dyDescent="0.2"/>
  <cols>
    <col min="1" max="1" width="10.6640625" bestFit="1" customWidth="1"/>
    <col min="10" max="10" width="11.83203125" bestFit="1" customWidth="1"/>
  </cols>
  <sheetData>
    <row r="1" spans="1:8" x14ac:dyDescent="0.2">
      <c r="A1" t="s">
        <v>2</v>
      </c>
      <c r="B1" t="s">
        <v>3</v>
      </c>
      <c r="C1" t="s">
        <v>4</v>
      </c>
      <c r="D1" t="s">
        <v>5</v>
      </c>
      <c r="E1" t="s">
        <v>22</v>
      </c>
      <c r="F1" t="s">
        <v>23</v>
      </c>
      <c r="G1" t="s">
        <v>24</v>
      </c>
      <c r="H1" t="s">
        <v>25</v>
      </c>
    </row>
    <row r="2" spans="1:8" x14ac:dyDescent="0.2">
      <c r="A2" s="2">
        <v>43623</v>
      </c>
      <c r="B2">
        <v>9.9573049999999996E-3</v>
      </c>
      <c r="C2">
        <v>5.6244379999999998E-3</v>
      </c>
      <c r="D2">
        <v>2.7918958000000001E-2</v>
      </c>
      <c r="E2">
        <v>2.0565811E-2</v>
      </c>
      <c r="F2">
        <v>4.5012099999999999E-2</v>
      </c>
      <c r="G2">
        <v>2.5102014999999998E-2</v>
      </c>
      <c r="H2">
        <v>-2.3347296999999999E-2</v>
      </c>
    </row>
    <row r="3" spans="1:8" x14ac:dyDescent="0.2">
      <c r="A3" s="2">
        <v>43626</v>
      </c>
      <c r="B3">
        <v>4.5784390000000001E-3</v>
      </c>
      <c r="C3">
        <v>-1.0003214999999999E-2</v>
      </c>
      <c r="D3">
        <v>3.0892075000000001E-2</v>
      </c>
      <c r="E3">
        <v>1.3361949999999999E-2</v>
      </c>
      <c r="F3">
        <v>3.6304771999999999E-2</v>
      </c>
      <c r="G3">
        <v>1.1713898E-2</v>
      </c>
      <c r="H3">
        <v>1.457718E-2</v>
      </c>
    </row>
    <row r="4" spans="1:8" x14ac:dyDescent="0.2">
      <c r="A4" s="2">
        <v>43627</v>
      </c>
      <c r="B4">
        <v>-2.4229399999999999E-4</v>
      </c>
      <c r="C4">
        <v>-1.1975690000000001E-3</v>
      </c>
      <c r="D4">
        <v>1.6485899999999999E-3</v>
      </c>
      <c r="E4">
        <v>-1.5377100000000001E-3</v>
      </c>
      <c r="F4">
        <v>-5.7657877000000003E-2</v>
      </c>
      <c r="G4">
        <v>-3.02591E-4</v>
      </c>
      <c r="H4">
        <v>1.8858080000000001E-3</v>
      </c>
    </row>
    <row r="5" spans="1:8" x14ac:dyDescent="0.2">
      <c r="A5" s="2">
        <v>43628</v>
      </c>
      <c r="B5">
        <v>-1.766805E-3</v>
      </c>
      <c r="C5">
        <v>5.1790999999999998E-3</v>
      </c>
      <c r="D5">
        <v>-4.5065740000000002E-3</v>
      </c>
      <c r="E5">
        <v>-1.5678459999999999E-3</v>
      </c>
      <c r="F5">
        <v>-2.3658996000000002E-2</v>
      </c>
      <c r="G5">
        <v>1.0234892000000001E-2</v>
      </c>
      <c r="H5">
        <v>-1.6888711000000001E-2</v>
      </c>
    </row>
    <row r="6" spans="1:8" x14ac:dyDescent="0.2">
      <c r="A6" s="2">
        <v>43629</v>
      </c>
      <c r="B6">
        <v>4.1177690000000003E-3</v>
      </c>
      <c r="C6">
        <v>6.1006940000000003E-3</v>
      </c>
      <c r="D6">
        <v>8.0417130000000007E-3</v>
      </c>
      <c r="E6">
        <v>1.0841356999999999E-2</v>
      </c>
      <c r="F6">
        <v>5.7260751999999998E-2</v>
      </c>
      <c r="G6">
        <v>3.1397059999999999E-3</v>
      </c>
      <c r="H6">
        <v>1.9606410000000001E-2</v>
      </c>
    </row>
    <row r="7" spans="1:8" x14ac:dyDescent="0.2">
      <c r="A7" s="2">
        <v>43630</v>
      </c>
      <c r="B7">
        <v>-1.1055800000000001E-3</v>
      </c>
      <c r="C7">
        <v>-3.1601300000000003E-4</v>
      </c>
      <c r="D7">
        <v>-3.3690400000000001E-4</v>
      </c>
      <c r="E7">
        <v>-3.146144E-3</v>
      </c>
      <c r="F7">
        <v>-6.9808240000000001E-3</v>
      </c>
      <c r="G7">
        <v>-9.4488479999999993E-3</v>
      </c>
      <c r="H7">
        <v>1.2517749999999999E-3</v>
      </c>
    </row>
    <row r="8" spans="1:8" x14ac:dyDescent="0.2">
      <c r="A8" s="2">
        <v>43633</v>
      </c>
      <c r="B8">
        <v>3.8015800000000002E-4</v>
      </c>
      <c r="C8">
        <v>-6.3226500000000002E-4</v>
      </c>
      <c r="D8">
        <v>8.7121379999999995E-3</v>
      </c>
      <c r="E8">
        <v>6.5661549999999997E-3</v>
      </c>
      <c r="F8">
        <v>4.7872343999999997E-2</v>
      </c>
      <c r="G8">
        <v>1.1089547E-2</v>
      </c>
      <c r="H8">
        <v>1.5517018E-2</v>
      </c>
    </row>
    <row r="9" spans="1:8" x14ac:dyDescent="0.2">
      <c r="A9" s="2">
        <v>43634</v>
      </c>
      <c r="B9">
        <v>1.0416577999999999E-2</v>
      </c>
      <c r="C9">
        <v>5.0473239999999997E-3</v>
      </c>
      <c r="D9">
        <v>8.1005699999999996E-3</v>
      </c>
      <c r="E9">
        <v>1.0108893000000001E-2</v>
      </c>
      <c r="F9">
        <v>-1.3445568E-2</v>
      </c>
      <c r="G9">
        <v>1.6260499000000001E-2</v>
      </c>
      <c r="H9">
        <v>1.8912618999999999E-2</v>
      </c>
    </row>
    <row r="10" spans="1:8" x14ac:dyDescent="0.2">
      <c r="A10" s="2">
        <v>43635</v>
      </c>
      <c r="B10">
        <v>2.2546509999999999E-3</v>
      </c>
      <c r="C10">
        <v>6.0389709999999997E-3</v>
      </c>
      <c r="D10">
        <v>3.8948780000000001E-3</v>
      </c>
      <c r="E10">
        <v>-1.15146E-3</v>
      </c>
      <c r="F10">
        <v>5.0633370000000002E-3</v>
      </c>
      <c r="G10">
        <v>8.7945500000000002E-4</v>
      </c>
      <c r="H10">
        <v>4.02829E-4</v>
      </c>
    </row>
    <row r="11" spans="1:8" x14ac:dyDescent="0.2">
      <c r="A11" s="2">
        <v>43636</v>
      </c>
      <c r="B11">
        <v>9.5089619999999993E-3</v>
      </c>
      <c r="C11">
        <v>2.4866155000000001E-2</v>
      </c>
      <c r="D11">
        <v>4.9124490000000002E-3</v>
      </c>
      <c r="E11">
        <v>8.2124350000000006E-3</v>
      </c>
      <c r="F11">
        <v>3.9609101000000001E-2</v>
      </c>
      <c r="G11">
        <v>4.5311420000000002E-3</v>
      </c>
      <c r="H11">
        <v>4.5081955E-2</v>
      </c>
    </row>
    <row r="12" spans="1:8" x14ac:dyDescent="0.2">
      <c r="A12" s="2">
        <v>43637</v>
      </c>
      <c r="B12">
        <v>-6.3065530000000003E-3</v>
      </c>
      <c r="C12">
        <v>6.6136930000000003E-3</v>
      </c>
      <c r="D12">
        <v>-3.598338E-3</v>
      </c>
      <c r="E12">
        <v>9.3673369999999999E-3</v>
      </c>
      <c r="F12">
        <v>3.9656268000000001E-2</v>
      </c>
      <c r="G12">
        <v>1.1743485E-2</v>
      </c>
      <c r="H12">
        <v>1.3574419000000001E-2</v>
      </c>
    </row>
    <row r="13" spans="1:8" x14ac:dyDescent="0.2">
      <c r="A13" s="2">
        <v>43640</v>
      </c>
      <c r="B13">
        <v>-1.2251899999999999E-3</v>
      </c>
      <c r="C13">
        <v>1.4741593000000001E-2</v>
      </c>
      <c r="D13">
        <v>1.359393E-3</v>
      </c>
      <c r="E13">
        <v>-5.6851719999999996E-3</v>
      </c>
      <c r="F13">
        <v>-1.4095719E-2</v>
      </c>
      <c r="G13">
        <v>-7.8136839999999996E-3</v>
      </c>
      <c r="H13">
        <v>-2.0334508000000001E-2</v>
      </c>
    </row>
    <row r="14" spans="1:8" x14ac:dyDescent="0.2">
      <c r="A14" s="2">
        <v>43641</v>
      </c>
      <c r="B14">
        <v>-9.8563590000000003E-3</v>
      </c>
      <c r="C14">
        <v>1.939245E-3</v>
      </c>
      <c r="D14">
        <v>-1.8791907E-2</v>
      </c>
      <c r="E14">
        <v>-2.6497250999999999E-2</v>
      </c>
      <c r="F14">
        <v>-7.3622818000000007E-2</v>
      </c>
      <c r="G14">
        <v>-5.2431370000000001E-3</v>
      </c>
      <c r="H14">
        <v>-4.0780540000000002E-3</v>
      </c>
    </row>
    <row r="15" spans="1:8" x14ac:dyDescent="0.2">
      <c r="A15" s="2">
        <v>43642</v>
      </c>
      <c r="B15">
        <v>-9.9791300000000001E-4</v>
      </c>
      <c r="C15">
        <v>-9.2076539999999991E-3</v>
      </c>
      <c r="D15">
        <v>1.0359953999999999E-2</v>
      </c>
      <c r="E15">
        <v>-6.0475470000000003E-3</v>
      </c>
      <c r="F15">
        <v>2.8453816E-2</v>
      </c>
      <c r="G15">
        <v>-2.6636718E-2</v>
      </c>
      <c r="H15">
        <v>5.3421786999999998E-2</v>
      </c>
    </row>
    <row r="16" spans="1:8" x14ac:dyDescent="0.2">
      <c r="A16" s="2">
        <v>43643</v>
      </c>
      <c r="B16">
        <v>3.5397010000000001E-3</v>
      </c>
      <c r="C16">
        <v>-9.7817900000000003E-4</v>
      </c>
      <c r="D16">
        <v>3.3928949999999999E-3</v>
      </c>
      <c r="E16">
        <v>-3.5161200000000002E-3</v>
      </c>
      <c r="F16">
        <v>1.1484978E-2</v>
      </c>
      <c r="G16">
        <v>5.9809019999999997E-3</v>
      </c>
      <c r="H16">
        <v>2.947135E-3</v>
      </c>
    </row>
    <row r="17" spans="1:8" x14ac:dyDescent="0.2">
      <c r="A17" s="2">
        <v>43644</v>
      </c>
      <c r="B17">
        <v>5.1326030000000003E-3</v>
      </c>
      <c r="C17">
        <v>2.706366E-3</v>
      </c>
      <c r="D17">
        <v>-5.6083749999999996E-3</v>
      </c>
      <c r="E17">
        <v>4.5435459999999999E-3</v>
      </c>
      <c r="F17">
        <v>-2.3103394999999999E-2</v>
      </c>
      <c r="G17">
        <v>7.1300920000000002E-3</v>
      </c>
      <c r="H17">
        <v>2.7394042E-2</v>
      </c>
    </row>
    <row r="18" spans="1:8" x14ac:dyDescent="0.2">
      <c r="A18" s="2">
        <v>43647</v>
      </c>
      <c r="B18">
        <v>9.0375490000000006E-3</v>
      </c>
      <c r="C18">
        <v>-1.9559428E-2</v>
      </c>
      <c r="D18">
        <v>1.4969506E-2</v>
      </c>
      <c r="E18">
        <v>1.5641450000000001E-2</v>
      </c>
      <c r="F18">
        <v>-5.6667508999999998E-2</v>
      </c>
      <c r="G18">
        <v>3.9885459999999999E-3</v>
      </c>
      <c r="H18">
        <v>-1.3693946E-2</v>
      </c>
    </row>
    <row r="19" spans="1:8" x14ac:dyDescent="0.2">
      <c r="A19" s="2">
        <v>43648</v>
      </c>
      <c r="B19">
        <v>2.6009200000000001E-3</v>
      </c>
      <c r="C19">
        <v>2.1134813999999998E-2</v>
      </c>
      <c r="D19">
        <v>6.285573E-3</v>
      </c>
      <c r="E19">
        <v>1.2040748E-2</v>
      </c>
      <c r="F19">
        <v>0.14451329399999999</v>
      </c>
      <c r="G19">
        <v>1.4780316E-2</v>
      </c>
      <c r="H19">
        <v>-1.1495378000000001E-2</v>
      </c>
    </row>
    <row r="20" spans="1:8" x14ac:dyDescent="0.2">
      <c r="A20" s="2">
        <v>43649</v>
      </c>
      <c r="B20">
        <v>7.9633340000000007E-3</v>
      </c>
      <c r="C20">
        <v>1.6477029999999999E-3</v>
      </c>
      <c r="D20">
        <v>2.4216720000000001E-3</v>
      </c>
      <c r="E20">
        <v>9.2528579999999992E-3</v>
      </c>
      <c r="F20">
        <v>0.30766456800000003</v>
      </c>
      <c r="G20">
        <v>2.321586E-3</v>
      </c>
      <c r="H20">
        <v>-3.1247520000000002E-3</v>
      </c>
    </row>
    <row r="21" spans="1:8" x14ac:dyDescent="0.2">
      <c r="A21" s="2">
        <v>43651</v>
      </c>
      <c r="B21">
        <v>-1.138521E-3</v>
      </c>
      <c r="C21">
        <v>-1.1212860999999999E-2</v>
      </c>
      <c r="D21">
        <v>2.0144910000000002E-3</v>
      </c>
      <c r="E21">
        <v>8.8853270000000002E-3</v>
      </c>
      <c r="F21">
        <v>-9.7142400000000007E-3</v>
      </c>
      <c r="G21">
        <v>-6.8349170000000002E-3</v>
      </c>
      <c r="H21">
        <v>1.0074254E-2</v>
      </c>
    </row>
    <row r="22" spans="1:8" x14ac:dyDescent="0.2">
      <c r="A22" s="2">
        <v>43654</v>
      </c>
      <c r="B22">
        <v>-5.5099729999999996E-3</v>
      </c>
      <c r="C22">
        <v>-6.4533960000000001E-3</v>
      </c>
      <c r="D22">
        <v>4.8315149999999998E-3</v>
      </c>
      <c r="E22">
        <v>-1.355928E-2</v>
      </c>
      <c r="F22">
        <v>-5.4824253000000003E-2</v>
      </c>
      <c r="G22">
        <v>-1.5440280000000001E-2</v>
      </c>
      <c r="H22">
        <v>-9.7061249999999995E-3</v>
      </c>
    </row>
    <row r="23" spans="1:8" x14ac:dyDescent="0.2">
      <c r="A23" s="2">
        <v>43655</v>
      </c>
      <c r="B23">
        <v>1.245754E-3</v>
      </c>
      <c r="C23">
        <v>3.4976220000000001E-3</v>
      </c>
      <c r="D23">
        <v>1.8261645E-2</v>
      </c>
      <c r="E23">
        <v>7.5674610000000002E-3</v>
      </c>
      <c r="F23">
        <v>-4.5378768E-2</v>
      </c>
      <c r="G23">
        <v>3.9931519999999998E-3</v>
      </c>
      <c r="H23">
        <v>5.5055970000000001E-3</v>
      </c>
    </row>
    <row r="24" spans="1:8" x14ac:dyDescent="0.2">
      <c r="A24" s="2">
        <v>43656</v>
      </c>
      <c r="B24">
        <v>4.7666519999999997E-3</v>
      </c>
      <c r="C24">
        <v>1.5664164000000001E-2</v>
      </c>
      <c r="D24">
        <v>1.4534501E-2</v>
      </c>
      <c r="E24">
        <v>1.3817335E-2</v>
      </c>
      <c r="F24">
        <v>-2.2843611E-2</v>
      </c>
      <c r="G24">
        <v>-4.2896439999999996E-3</v>
      </c>
      <c r="H24">
        <v>6.2032700000000003E-3</v>
      </c>
    </row>
    <row r="25" spans="1:8" x14ac:dyDescent="0.2">
      <c r="A25" s="2">
        <v>43657</v>
      </c>
      <c r="B25">
        <v>2.3414920000000001E-3</v>
      </c>
      <c r="C25">
        <v>-8.4794329999999998E-3</v>
      </c>
      <c r="D25">
        <v>-8.1325170000000006E-3</v>
      </c>
      <c r="E25">
        <v>3.2651989999999999E-3</v>
      </c>
      <c r="F25">
        <v>-2.3377665999999998E-2</v>
      </c>
      <c r="G25">
        <v>-1.9005385E-2</v>
      </c>
      <c r="H25">
        <v>8.3318560000000003E-3</v>
      </c>
    </row>
    <row r="26" spans="1:8" x14ac:dyDescent="0.2">
      <c r="A26" s="2">
        <v>43658</v>
      </c>
      <c r="B26">
        <v>4.4669599999999999E-3</v>
      </c>
      <c r="C26">
        <v>6.235244E-3</v>
      </c>
      <c r="D26">
        <v>4.9500999999999998E-3</v>
      </c>
      <c r="E26">
        <v>6.0291000000000001E-4</v>
      </c>
      <c r="F26">
        <v>5.3721304999999997E-2</v>
      </c>
      <c r="G26">
        <v>1.056998E-3</v>
      </c>
      <c r="H26">
        <v>7.21257E-4</v>
      </c>
    </row>
    <row r="27" spans="1:8" x14ac:dyDescent="0.2">
      <c r="A27" s="2">
        <v>43661</v>
      </c>
      <c r="B27">
        <v>3.3257799999999999E-4</v>
      </c>
      <c r="C27">
        <v>0</v>
      </c>
      <c r="D27">
        <v>4.9553749999999997E-3</v>
      </c>
      <c r="E27">
        <v>4.7402030000000001E-3</v>
      </c>
      <c r="F27">
        <v>4.5047166E-2</v>
      </c>
      <c r="G27">
        <v>2.6950154E-2</v>
      </c>
      <c r="H27">
        <v>-1.1785064E-2</v>
      </c>
    </row>
    <row r="28" spans="1:8" x14ac:dyDescent="0.2">
      <c r="A28" s="2">
        <v>43662</v>
      </c>
      <c r="B28">
        <v>-3.2304870000000002E-3</v>
      </c>
      <c r="C28">
        <v>-8.4985649999999996E-3</v>
      </c>
      <c r="D28">
        <v>-5.5025040000000001E-3</v>
      </c>
      <c r="E28">
        <v>2.8125910000000001E-3</v>
      </c>
      <c r="F28">
        <v>-6.0103898000000003E-2</v>
      </c>
      <c r="G28">
        <v>-1.6739851E-2</v>
      </c>
      <c r="H28">
        <v>1.5383499E-2</v>
      </c>
    </row>
    <row r="29" spans="1:8" x14ac:dyDescent="0.2">
      <c r="A29" s="2">
        <v>43663</v>
      </c>
      <c r="B29">
        <v>-6.8282789999999996E-3</v>
      </c>
      <c r="C29">
        <v>1.6331234E-2</v>
      </c>
      <c r="D29">
        <v>-8.9307480000000005E-3</v>
      </c>
      <c r="E29">
        <v>-6.2871519999999998E-3</v>
      </c>
      <c r="F29">
        <v>-3.7998440000000001E-3</v>
      </c>
      <c r="G29">
        <v>-2.98883E-4</v>
      </c>
      <c r="H29">
        <v>-2.4912624000000001E-2</v>
      </c>
    </row>
    <row r="30" spans="1:8" x14ac:dyDescent="0.2">
      <c r="A30" s="2">
        <v>43664</v>
      </c>
      <c r="B30">
        <v>3.6542150000000002E-3</v>
      </c>
      <c r="C30">
        <v>1.4019221E-2</v>
      </c>
      <c r="D30">
        <v>-7.1185459999999999E-3</v>
      </c>
      <c r="E30" s="3">
        <v>-1.7499999999999998E-5</v>
      </c>
      <c r="F30">
        <v>6.0325952000000002E-2</v>
      </c>
      <c r="G30">
        <v>4.324184E-3</v>
      </c>
      <c r="H30">
        <v>1.9148925000000001E-2</v>
      </c>
    </row>
    <row r="31" spans="1:8" x14ac:dyDescent="0.2">
      <c r="A31" s="2">
        <v>43665</v>
      </c>
      <c r="B31">
        <v>-5.5703940000000002E-3</v>
      </c>
      <c r="C31">
        <v>-1.4836917999999999E-2</v>
      </c>
      <c r="D31">
        <v>-6.7877379999999998E-3</v>
      </c>
      <c r="E31">
        <v>-1.4259394E-2</v>
      </c>
      <c r="F31">
        <v>-8.3983329999999991E-3</v>
      </c>
      <c r="G31">
        <v>-3.2819553000000001E-2</v>
      </c>
      <c r="H31">
        <v>-2.169963E-3</v>
      </c>
    </row>
    <row r="32" spans="1:8" x14ac:dyDescent="0.2">
      <c r="A32" s="2">
        <v>43668</v>
      </c>
      <c r="B32">
        <v>2.4534280000000001E-3</v>
      </c>
      <c r="C32">
        <v>-1.48775E-4</v>
      </c>
      <c r="D32">
        <v>1.0688296E-2</v>
      </c>
      <c r="E32">
        <v>7.0276949999999996E-3</v>
      </c>
      <c r="F32">
        <v>3.6079089999999999E-3</v>
      </c>
      <c r="G32">
        <v>-2.0007279999999998E-3</v>
      </c>
      <c r="H32">
        <v>-3.6213E-4</v>
      </c>
    </row>
    <row r="33" spans="1:8" x14ac:dyDescent="0.2">
      <c r="A33" s="2">
        <v>43669</v>
      </c>
      <c r="B33">
        <v>7.1246260000000002E-3</v>
      </c>
      <c r="C33">
        <v>-5.6686549999999999E-3</v>
      </c>
      <c r="D33">
        <v>4.4521270000000002E-3</v>
      </c>
      <c r="E33">
        <v>7.1270150000000004E-3</v>
      </c>
      <c r="F33">
        <v>5.6024040999999997E-2</v>
      </c>
      <c r="G33">
        <v>2.2695328000000001E-2</v>
      </c>
      <c r="H33">
        <v>8.8344189999999996E-3</v>
      </c>
    </row>
    <row r="34" spans="1:8" x14ac:dyDescent="0.2">
      <c r="A34" s="2">
        <v>43670</v>
      </c>
      <c r="B34">
        <v>4.6885340000000003E-3</v>
      </c>
      <c r="C34">
        <v>5.073447E-3</v>
      </c>
      <c r="D34">
        <v>3.163754E-3</v>
      </c>
      <c r="E34">
        <v>-7.3553999999999998E-3</v>
      </c>
      <c r="F34">
        <v>9.0396009999999995E-3</v>
      </c>
      <c r="G34">
        <v>3.6079089999999999E-3</v>
      </c>
      <c r="H34">
        <v>3.3710063999999998E-2</v>
      </c>
    </row>
    <row r="35" spans="1:8" x14ac:dyDescent="0.2">
      <c r="A35" s="2">
        <v>43671</v>
      </c>
      <c r="B35">
        <v>-4.7885250000000001E-3</v>
      </c>
      <c r="C35">
        <v>-7.0951190000000004E-3</v>
      </c>
      <c r="D35">
        <v>-1.3581404E-2</v>
      </c>
      <c r="E35">
        <v>-5.0134369999999999E-3</v>
      </c>
      <c r="F35">
        <v>-3.6659391E-2</v>
      </c>
      <c r="G35">
        <v>-4.813482E-3</v>
      </c>
      <c r="H35">
        <v>-1.9629073E-2</v>
      </c>
    </row>
    <row r="36" spans="1:8" x14ac:dyDescent="0.2">
      <c r="A36" s="2">
        <v>43672</v>
      </c>
      <c r="B36">
        <v>6.6776869999999999E-3</v>
      </c>
      <c r="C36">
        <v>1.6475789999999999E-3</v>
      </c>
      <c r="D36">
        <v>-1.5711796E-2</v>
      </c>
      <c r="E36">
        <v>9.9379547999999998E-2</v>
      </c>
      <c r="F36">
        <v>1.2753867E-2</v>
      </c>
      <c r="G36">
        <v>9.006343E-3</v>
      </c>
      <c r="H36">
        <v>5.9996679999999997E-3</v>
      </c>
    </row>
    <row r="37" spans="1:8" x14ac:dyDescent="0.2">
      <c r="A37" s="2">
        <v>43675</v>
      </c>
      <c r="B37">
        <v>-1.8228529999999999E-3</v>
      </c>
      <c r="C37">
        <v>6.6376009999999999E-3</v>
      </c>
      <c r="D37">
        <v>-1.5873812000000001E-2</v>
      </c>
      <c r="E37">
        <v>-8.8360369999999997E-3</v>
      </c>
      <c r="F37">
        <v>-3.4622870000000001E-3</v>
      </c>
      <c r="G37">
        <v>1.4096302E-2</v>
      </c>
      <c r="H37">
        <v>-1.2035549E-2</v>
      </c>
    </row>
    <row r="38" spans="1:8" x14ac:dyDescent="0.2">
      <c r="A38" s="2">
        <v>43676</v>
      </c>
      <c r="B38">
        <v>-2.457706E-3</v>
      </c>
      <c r="C38">
        <v>3.339374E-3</v>
      </c>
      <c r="D38">
        <v>-7.3051990000000001E-3</v>
      </c>
      <c r="E38">
        <v>-1.1580352E-2</v>
      </c>
      <c r="F38">
        <v>2.6242293E-2</v>
      </c>
      <c r="G38">
        <v>-1.1559204E-2</v>
      </c>
      <c r="H38">
        <v>1.5723305999999999E-2</v>
      </c>
    </row>
    <row r="39" spans="1:8" x14ac:dyDescent="0.2">
      <c r="A39" s="2">
        <v>43677</v>
      </c>
      <c r="B39">
        <v>-1.1000724999999999E-2</v>
      </c>
      <c r="C39">
        <v>-1.3199707E-2</v>
      </c>
      <c r="D39">
        <v>-1.6864881000000002E-2</v>
      </c>
      <c r="E39">
        <v>-6.9292529999999998E-3</v>
      </c>
      <c r="F39">
        <v>-7.9140819999999994E-3</v>
      </c>
      <c r="G39">
        <v>-2.3679558999999999E-2</v>
      </c>
      <c r="H39">
        <v>-1.1636235999999999E-2</v>
      </c>
    </row>
    <row r="40" spans="1:8" x14ac:dyDescent="0.2">
      <c r="A40" s="2">
        <v>43678</v>
      </c>
      <c r="B40">
        <v>-8.7460550000000008E-3</v>
      </c>
      <c r="C40">
        <v>2.3738202999999999E-2</v>
      </c>
      <c r="D40">
        <v>-6.1578780000000003E-3</v>
      </c>
      <c r="E40">
        <v>-6.3240309999999999E-3</v>
      </c>
      <c r="F40">
        <v>0</v>
      </c>
      <c r="G40">
        <v>-7.6334700000000005E-4</v>
      </c>
      <c r="H40">
        <v>-1.8434505E-2</v>
      </c>
    </row>
    <row r="41" spans="1:8" x14ac:dyDescent="0.2">
      <c r="A41" s="2">
        <v>43679</v>
      </c>
      <c r="B41">
        <v>-7.5580020000000003E-3</v>
      </c>
      <c r="C41">
        <v>-3.8193530000000002E-3</v>
      </c>
      <c r="D41">
        <v>-1.7442025999999999E-2</v>
      </c>
      <c r="E41">
        <v>-1.2501218999999999E-2</v>
      </c>
      <c r="F41">
        <v>-6.0837522999999998E-2</v>
      </c>
      <c r="G41">
        <v>-7.9743450000000007E-3</v>
      </c>
      <c r="H41">
        <v>-3.1935208999999999E-2</v>
      </c>
    </row>
    <row r="42" spans="1:8" x14ac:dyDescent="0.2">
      <c r="A42" s="2">
        <v>43682</v>
      </c>
      <c r="B42">
        <v>-3.0534562000000001E-2</v>
      </c>
      <c r="C42">
        <v>1.3885008000000001E-2</v>
      </c>
      <c r="D42">
        <v>-3.2390787999999997E-2</v>
      </c>
      <c r="E42">
        <v>-3.5523377000000002E-2</v>
      </c>
      <c r="F42">
        <v>-5.4536445000000003E-2</v>
      </c>
      <c r="G42">
        <v>-2.4784938999999999E-2</v>
      </c>
      <c r="H42">
        <v>-5.658813E-2</v>
      </c>
    </row>
    <row r="43" spans="1:8" x14ac:dyDescent="0.2">
      <c r="A43" s="2">
        <v>43683</v>
      </c>
      <c r="B43">
        <v>1.3925491999999999E-2</v>
      </c>
      <c r="C43">
        <v>8.0955290000000006E-3</v>
      </c>
      <c r="D43">
        <v>1.2778225000000001E-2</v>
      </c>
      <c r="E43">
        <v>1.5183716E-2</v>
      </c>
      <c r="F43">
        <v>5.5742017999999997E-2</v>
      </c>
      <c r="G43">
        <v>9.7377699999999998E-3</v>
      </c>
      <c r="H43">
        <v>-2.1544779999999999E-2</v>
      </c>
    </row>
    <row r="44" spans="1:8" x14ac:dyDescent="0.2">
      <c r="A44" s="2">
        <v>43684</v>
      </c>
      <c r="B44">
        <v>5.9055999999999996E-4</v>
      </c>
      <c r="C44">
        <v>1.5075487E-2</v>
      </c>
      <c r="D44">
        <v>3.1107040000000002E-3</v>
      </c>
      <c r="E44">
        <v>3.447224E-3</v>
      </c>
      <c r="F44">
        <v>4.7067466000000002E-2</v>
      </c>
      <c r="G44">
        <v>-1.5641870000000001E-3</v>
      </c>
      <c r="H44">
        <v>-2.9883498000000001E-2</v>
      </c>
    </row>
    <row r="45" spans="1:8" x14ac:dyDescent="0.2">
      <c r="A45" s="2">
        <v>43685</v>
      </c>
      <c r="B45">
        <v>1.9430085E-2</v>
      </c>
      <c r="C45">
        <v>5.0220539999999998E-3</v>
      </c>
      <c r="D45">
        <v>2.1780691000000001E-2</v>
      </c>
      <c r="E45">
        <v>2.5905423E-2</v>
      </c>
      <c r="F45">
        <v>4.7146788000000002E-2</v>
      </c>
      <c r="G45">
        <v>1.4607853000000001E-2</v>
      </c>
      <c r="H45">
        <v>2.8470932000000001E-2</v>
      </c>
    </row>
    <row r="46" spans="1:8" x14ac:dyDescent="0.2">
      <c r="A46" s="2">
        <v>43686</v>
      </c>
      <c r="B46">
        <v>-6.8348300000000001E-3</v>
      </c>
      <c r="C46">
        <v>-3.3216840000000001E-3</v>
      </c>
      <c r="D46">
        <v>-1.3905054E-2</v>
      </c>
      <c r="E46">
        <v>-1.4033972E-2</v>
      </c>
      <c r="F46">
        <v>-2.8923066000000001E-2</v>
      </c>
      <c r="G46">
        <v>6.4585520000000002E-3</v>
      </c>
      <c r="H46">
        <v>-2.3083468999999999E-2</v>
      </c>
    </row>
    <row r="47" spans="1:8" x14ac:dyDescent="0.2">
      <c r="A47" s="2">
        <v>43689</v>
      </c>
      <c r="B47">
        <v>-1.2248037E-2</v>
      </c>
      <c r="C47">
        <v>9.6517740000000001E-3</v>
      </c>
      <c r="D47">
        <v>-1.2615289E-2</v>
      </c>
      <c r="E47">
        <v>-1.1258371E-2</v>
      </c>
      <c r="F47">
        <v>-1.4781407999999999E-2</v>
      </c>
      <c r="G47">
        <v>-1.9502218000000002E-2</v>
      </c>
      <c r="H47">
        <v>-4.3071908999999999E-2</v>
      </c>
    </row>
    <row r="48" spans="1:8" x14ac:dyDescent="0.2">
      <c r="A48" s="2">
        <v>43690</v>
      </c>
      <c r="B48">
        <v>1.5432019E-2</v>
      </c>
      <c r="C48">
        <v>-5.977347E-3</v>
      </c>
      <c r="D48">
        <v>2.1844638E-2</v>
      </c>
      <c r="E48">
        <v>1.9022706E-2</v>
      </c>
      <c r="F48">
        <v>1.3652185000000001E-2</v>
      </c>
      <c r="G48">
        <v>4.9891509999999998E-3</v>
      </c>
      <c r="H48">
        <v>1.7112782E-2</v>
      </c>
    </row>
    <row r="49" spans="1:8" x14ac:dyDescent="0.2">
      <c r="A49" s="2">
        <v>43691</v>
      </c>
      <c r="B49">
        <v>-3.0013509000000001E-2</v>
      </c>
      <c r="C49">
        <v>6.8182970000000001E-3</v>
      </c>
      <c r="D49">
        <v>-3.4224066999999997E-2</v>
      </c>
      <c r="E49">
        <v>-2.7932489000000001E-2</v>
      </c>
      <c r="F49">
        <v>-3.0983598000000001E-2</v>
      </c>
      <c r="G49">
        <v>-1.8522019000000001E-2</v>
      </c>
      <c r="H49">
        <v>-5.4927739000000003E-2</v>
      </c>
    </row>
    <row r="50" spans="1:8" x14ac:dyDescent="0.2">
      <c r="A50" s="2">
        <v>43692</v>
      </c>
      <c r="B50">
        <v>2.638292E-3</v>
      </c>
      <c r="C50">
        <v>6.6329229999999998E-3</v>
      </c>
      <c r="D50">
        <v>7.4370149999999999E-3</v>
      </c>
      <c r="E50">
        <v>2.5476380000000001E-3</v>
      </c>
      <c r="F50">
        <v>2.5317839000000002E-2</v>
      </c>
      <c r="G50">
        <v>-3.9685739999999999E-3</v>
      </c>
      <c r="H50">
        <v>1.7105835999999999E-2</v>
      </c>
    </row>
    <row r="51" spans="1:8" x14ac:dyDescent="0.2">
      <c r="A51" s="2">
        <v>43693</v>
      </c>
      <c r="B51">
        <v>1.4647209E-2</v>
      </c>
      <c r="C51">
        <v>-6.4227959999999997E-3</v>
      </c>
      <c r="D51">
        <v>9.2191070000000007E-3</v>
      </c>
      <c r="E51">
        <v>8.8193179999999996E-3</v>
      </c>
      <c r="F51">
        <v>3.0220487000000001E-2</v>
      </c>
      <c r="G51">
        <v>4.2853880000000002E-3</v>
      </c>
      <c r="H51">
        <v>1.7900493E-2</v>
      </c>
    </row>
    <row r="52" spans="1:8" x14ac:dyDescent="0.2">
      <c r="A52" s="2">
        <v>43696</v>
      </c>
      <c r="B52">
        <v>1.1975711999999999E-2</v>
      </c>
      <c r="C52">
        <v>-1.1765243E-2</v>
      </c>
      <c r="D52">
        <v>1.3052040000000001E-2</v>
      </c>
      <c r="E52">
        <v>1.7550566E-2</v>
      </c>
      <c r="F52">
        <v>1.856963E-2</v>
      </c>
      <c r="G52">
        <v>1.5245893999999999E-2</v>
      </c>
      <c r="H52">
        <v>3.382222E-2</v>
      </c>
    </row>
    <row r="53" spans="1:8" x14ac:dyDescent="0.2">
      <c r="A53" s="2">
        <v>43697</v>
      </c>
      <c r="B53">
        <v>-7.6920479999999999E-3</v>
      </c>
      <c r="C53">
        <v>7.7651530000000003E-3</v>
      </c>
      <c r="D53">
        <v>-8.1493139999999995E-3</v>
      </c>
      <c r="E53">
        <v>-1.3237558999999999E-2</v>
      </c>
      <c r="F53">
        <v>-1.082862E-3</v>
      </c>
      <c r="G53">
        <v>-1.0505812E-2</v>
      </c>
      <c r="H53">
        <v>-2.3062487E-2</v>
      </c>
    </row>
    <row r="54" spans="1:8" x14ac:dyDescent="0.2">
      <c r="A54" s="2">
        <v>43698</v>
      </c>
      <c r="B54">
        <v>8.1025469999999999E-3</v>
      </c>
      <c r="C54">
        <v>-3.1694370000000002E-3</v>
      </c>
      <c r="D54">
        <v>1.2226648E-2</v>
      </c>
      <c r="E54">
        <v>7.2117209999999999E-3</v>
      </c>
      <c r="F54">
        <v>8.6301369999999995E-3</v>
      </c>
      <c r="G54">
        <v>1.0817675000000001E-2</v>
      </c>
      <c r="H54">
        <v>1.0856910000000001E-2</v>
      </c>
    </row>
    <row r="55" spans="1:8" x14ac:dyDescent="0.2">
      <c r="A55" s="2">
        <v>43699</v>
      </c>
      <c r="B55">
        <v>-3.0788400000000002E-4</v>
      </c>
      <c r="C55">
        <v>-2.5427380000000001E-3</v>
      </c>
      <c r="D55">
        <v>-1.0407461E-2</v>
      </c>
      <c r="E55">
        <v>-1.4448799999999999E-3</v>
      </c>
      <c r="F55">
        <v>-1.6242974E-2</v>
      </c>
      <c r="G55">
        <v>1.4024770000000001E-3</v>
      </c>
      <c r="H55">
        <v>-7.2248540000000002E-3</v>
      </c>
    </row>
    <row r="56" spans="1:8" x14ac:dyDescent="0.2">
      <c r="A56" s="2">
        <v>43700</v>
      </c>
      <c r="B56">
        <v>-2.6023121999999999E-2</v>
      </c>
      <c r="C56">
        <v>1.9400436E-2</v>
      </c>
      <c r="D56">
        <v>-3.0973608999999999E-2</v>
      </c>
      <c r="E56">
        <v>-3.2675208999999997E-2</v>
      </c>
      <c r="F56">
        <v>-5.1523157999999999E-2</v>
      </c>
      <c r="G56">
        <v>-2.6988191000000002E-2</v>
      </c>
      <c r="H56">
        <v>-2.439411E-2</v>
      </c>
    </row>
    <row r="57" spans="1:8" x14ac:dyDescent="0.2">
      <c r="A57" s="2">
        <v>43703</v>
      </c>
      <c r="B57">
        <v>1.0997733000000001E-2</v>
      </c>
      <c r="C57">
        <v>1.3874499999999999E-4</v>
      </c>
      <c r="D57">
        <v>1.0942303E-2</v>
      </c>
      <c r="E57">
        <v>1.5171506E-2</v>
      </c>
      <c r="F57">
        <v>2.0478566E-2</v>
      </c>
      <c r="G57">
        <v>7.808209E-3</v>
      </c>
      <c r="H57">
        <v>6.1002929999999997E-3</v>
      </c>
    </row>
    <row r="58" spans="1:8" x14ac:dyDescent="0.2">
      <c r="A58" s="2">
        <v>43704</v>
      </c>
      <c r="B58">
        <v>-3.9313459999999996E-3</v>
      </c>
      <c r="C58">
        <v>9.5252300000000008E-3</v>
      </c>
      <c r="D58">
        <v>-3.9879049999999999E-3</v>
      </c>
      <c r="E58">
        <v>-8.9873399999999999E-4</v>
      </c>
      <c r="F58">
        <v>-2.1628679000000001E-2</v>
      </c>
      <c r="G58">
        <v>4.90859E-3</v>
      </c>
      <c r="H58">
        <v>-1.5541498000000001E-2</v>
      </c>
    </row>
    <row r="59" spans="1:8" x14ac:dyDescent="0.2">
      <c r="A59" s="2">
        <v>43705</v>
      </c>
      <c r="B59">
        <v>7.016909E-3</v>
      </c>
      <c r="C59">
        <v>-2.8205130000000002E-3</v>
      </c>
      <c r="D59">
        <v>1.3726540000000001E-3</v>
      </c>
      <c r="E59">
        <v>2.7193209999999998E-3</v>
      </c>
      <c r="F59">
        <v>2.3878343E-2</v>
      </c>
      <c r="G59">
        <v>5.1988779999999997E-3</v>
      </c>
      <c r="H59">
        <v>2.1820633999999998E-2</v>
      </c>
    </row>
    <row r="60" spans="1:8" x14ac:dyDescent="0.2">
      <c r="A60" s="2">
        <v>43706</v>
      </c>
      <c r="B60">
        <v>1.2692044E-2</v>
      </c>
      <c r="C60">
        <v>-7.1903560000000002E-3</v>
      </c>
      <c r="D60">
        <v>1.2476764E-2</v>
      </c>
      <c r="E60">
        <v>1.8470200999999999E-2</v>
      </c>
      <c r="F60">
        <v>1.1173343000000001E-2</v>
      </c>
      <c r="G60">
        <v>1.7269900000000001E-3</v>
      </c>
      <c r="H60">
        <v>4.7010436000000003E-2</v>
      </c>
    </row>
    <row r="61" spans="1:8" x14ac:dyDescent="0.2">
      <c r="A61" s="2">
        <v>43707</v>
      </c>
      <c r="B61">
        <v>-4.4433400000000001E-4</v>
      </c>
      <c r="C61">
        <v>-2.5705720000000001E-3</v>
      </c>
      <c r="D61">
        <v>-5.6754939999999997E-3</v>
      </c>
      <c r="E61">
        <v>-3.9900090000000001E-3</v>
      </c>
      <c r="F61">
        <v>-4.0821955E-2</v>
      </c>
      <c r="G61">
        <v>-3.299541E-3</v>
      </c>
      <c r="H61">
        <v>1.3296661E-2</v>
      </c>
    </row>
    <row r="62" spans="1:8" x14ac:dyDescent="0.2">
      <c r="A62" s="2">
        <v>43711</v>
      </c>
      <c r="B62">
        <v>-5.8643899999999997E-3</v>
      </c>
      <c r="C62">
        <v>1.3817146000000001E-2</v>
      </c>
      <c r="D62">
        <v>7.59927E-3</v>
      </c>
      <c r="E62">
        <v>-1.6728626999999999E-2</v>
      </c>
      <c r="F62">
        <v>-4.0147084999999999E-2</v>
      </c>
      <c r="G62">
        <v>-9.0112009999999999E-3</v>
      </c>
      <c r="H62">
        <v>8.7001119999999994E-3</v>
      </c>
    </row>
    <row r="63" spans="1:8" x14ac:dyDescent="0.2">
      <c r="A63" s="2">
        <v>43712</v>
      </c>
      <c r="B63">
        <v>1.1286478000000001E-2</v>
      </c>
      <c r="C63">
        <v>6.224182E-3</v>
      </c>
      <c r="D63">
        <v>6.0048360000000004E-3</v>
      </c>
      <c r="E63">
        <v>1.1081924E-2</v>
      </c>
      <c r="F63">
        <v>2.7333791999999999E-2</v>
      </c>
      <c r="G63">
        <v>4.752849E-3</v>
      </c>
      <c r="H63">
        <v>2.0339693999999998E-2</v>
      </c>
    </row>
    <row r="64" spans="1:8" x14ac:dyDescent="0.2">
      <c r="A64" s="2">
        <v>43713</v>
      </c>
      <c r="B64">
        <v>1.277346E-2</v>
      </c>
      <c r="C64">
        <v>-2.4293840000000001E-2</v>
      </c>
      <c r="D64">
        <v>2.2025736000000001E-2</v>
      </c>
      <c r="E64">
        <v>2.5051540000000001E-2</v>
      </c>
      <c r="F64">
        <v>0.102425391</v>
      </c>
      <c r="G64">
        <v>1.2408816E-2</v>
      </c>
      <c r="H64">
        <v>3.5295493999999997E-2</v>
      </c>
    </row>
    <row r="65" spans="1:8" x14ac:dyDescent="0.2">
      <c r="A65" s="2">
        <v>43714</v>
      </c>
      <c r="B65">
        <v>7.7191499999999997E-4</v>
      </c>
      <c r="C65">
        <v>-8.5596619999999991E-3</v>
      </c>
      <c r="D65">
        <v>-3.9246159999999997E-3</v>
      </c>
      <c r="E65">
        <v>-5.3386909999999996E-3</v>
      </c>
      <c r="F65">
        <v>1.3662863000000001E-2</v>
      </c>
      <c r="G65">
        <v>1.1794087E-2</v>
      </c>
      <c r="H65">
        <v>-1.90535E-4</v>
      </c>
    </row>
    <row r="66" spans="1:8" x14ac:dyDescent="0.2">
      <c r="A66" s="2">
        <v>43717</v>
      </c>
      <c r="B66">
        <v>5.0322699999999997E-4</v>
      </c>
      <c r="C66">
        <v>-3.7414800000000002E-3</v>
      </c>
      <c r="D66">
        <v>-1.1787810000000001E-3</v>
      </c>
      <c r="E66">
        <v>-4.3166999999999999E-4</v>
      </c>
      <c r="F66">
        <v>1.1416799E-2</v>
      </c>
      <c r="G66">
        <v>2.3028118E-2</v>
      </c>
      <c r="H66">
        <v>2.0934297000000001E-2</v>
      </c>
    </row>
    <row r="67" spans="1:8" x14ac:dyDescent="0.2">
      <c r="A67" s="2">
        <v>43718</v>
      </c>
      <c r="B67">
        <v>-2.34794E-4</v>
      </c>
      <c r="C67">
        <v>-8.5947660000000002E-3</v>
      </c>
      <c r="D67">
        <v>-5.9147059999999996E-3</v>
      </c>
      <c r="E67">
        <v>1.319249E-3</v>
      </c>
      <c r="F67">
        <v>6.2019956000000001E-2</v>
      </c>
      <c r="G67">
        <v>1.1243652999999999E-2</v>
      </c>
      <c r="H67">
        <v>1.6657755E-2</v>
      </c>
    </row>
    <row r="68" spans="1:8" x14ac:dyDescent="0.2">
      <c r="A68" s="2">
        <v>43719</v>
      </c>
      <c r="B68">
        <v>7.0858120000000004E-3</v>
      </c>
      <c r="C68">
        <v>6.0453659999999999E-3</v>
      </c>
      <c r="D68">
        <v>1.3393249999999999E-3</v>
      </c>
      <c r="E68">
        <v>1.1681131000000001E-2</v>
      </c>
      <c r="F68">
        <v>8.6914309999999995E-3</v>
      </c>
      <c r="G68">
        <v>1.4797546999999999E-2</v>
      </c>
      <c r="H68">
        <v>-6.8146309999999998E-3</v>
      </c>
    </row>
    <row r="69" spans="1:8" x14ac:dyDescent="0.2">
      <c r="A69" s="2">
        <v>43720</v>
      </c>
      <c r="B69">
        <v>3.4578230000000001E-3</v>
      </c>
      <c r="C69">
        <v>2.0542490000000002E-3</v>
      </c>
      <c r="D69">
        <v>1.1215081999999999E-2</v>
      </c>
      <c r="E69">
        <v>1.1473268999999999E-2</v>
      </c>
      <c r="F69">
        <v>1.7159649999999999E-2</v>
      </c>
      <c r="G69">
        <v>-2.5589036999999999E-2</v>
      </c>
      <c r="H69">
        <v>-1.714864E-2</v>
      </c>
    </row>
    <row r="70" spans="1:8" x14ac:dyDescent="0.2">
      <c r="A70" s="2">
        <v>43721</v>
      </c>
      <c r="B70">
        <v>-6.6407300000000005E-4</v>
      </c>
      <c r="C70">
        <v>-8.3136400000000006E-3</v>
      </c>
      <c r="D70">
        <v>-2.2862939999999999E-3</v>
      </c>
      <c r="E70">
        <v>4.2930269999999996E-3</v>
      </c>
      <c r="F70">
        <v>4.1653389999999998E-2</v>
      </c>
      <c r="G70">
        <v>2.4081290000000002E-3</v>
      </c>
      <c r="H70">
        <v>1.878331E-3</v>
      </c>
    </row>
    <row r="71" spans="1:8" x14ac:dyDescent="0.2">
      <c r="A71" s="2">
        <v>43724</v>
      </c>
      <c r="B71">
        <v>-3.0935329999999999E-3</v>
      </c>
      <c r="C71">
        <v>8.3136400000000006E-3</v>
      </c>
      <c r="D71">
        <v>-1.7274049E-2</v>
      </c>
      <c r="E71">
        <v>-6.685964E-3</v>
      </c>
      <c r="F71">
        <v>7.1709091000000003E-2</v>
      </c>
      <c r="G71">
        <v>-9.6677399999999993E-3</v>
      </c>
      <c r="H71">
        <v>-1.6651303999999999E-2</v>
      </c>
    </row>
    <row r="72" spans="1:8" x14ac:dyDescent="0.2">
      <c r="A72" s="2">
        <v>43725</v>
      </c>
      <c r="B72">
        <v>2.5288149999999998E-3</v>
      </c>
      <c r="C72">
        <v>1.9793499999999999E-3</v>
      </c>
      <c r="D72">
        <v>8.1039030000000008E-3</v>
      </c>
      <c r="E72">
        <v>-1.747668E-3</v>
      </c>
      <c r="F72">
        <v>-1.5306447000000001E-2</v>
      </c>
      <c r="G72">
        <v>4.3922969999999999E-3</v>
      </c>
      <c r="H72">
        <v>1.8900581999999999E-2</v>
      </c>
    </row>
    <row r="73" spans="1:8" x14ac:dyDescent="0.2">
      <c r="A73" s="2">
        <v>43726</v>
      </c>
      <c r="B73">
        <v>5.9796199999999995E-4</v>
      </c>
      <c r="C73">
        <v>-6.3051419999999997E-3</v>
      </c>
      <c r="D73">
        <v>-2.7967460000000001E-3</v>
      </c>
      <c r="E73">
        <v>2.6487360000000001E-3</v>
      </c>
      <c r="F73">
        <v>3.4217280000000002E-3</v>
      </c>
      <c r="G73">
        <v>-6.8238489999999999E-3</v>
      </c>
      <c r="H73">
        <v>6.531673E-3</v>
      </c>
    </row>
    <row r="74" spans="1:8" x14ac:dyDescent="0.2">
      <c r="A74" s="2">
        <v>43727</v>
      </c>
      <c r="B74" s="3">
        <v>-6.6500000000000004E-5</v>
      </c>
      <c r="C74">
        <v>4.0426460000000004E-3</v>
      </c>
      <c r="D74">
        <v>2.220437E-3</v>
      </c>
      <c r="E74">
        <v>5.0988539999999999E-3</v>
      </c>
      <c r="F74">
        <v>-3.3872134999999998E-2</v>
      </c>
      <c r="G74">
        <v>3.6451719999999999E-3</v>
      </c>
      <c r="H74">
        <v>2.9717680000000001E-3</v>
      </c>
    </row>
    <row r="75" spans="1:8" x14ac:dyDescent="0.2">
      <c r="A75" s="2">
        <v>43728</v>
      </c>
      <c r="B75">
        <v>-9.3433270000000002E-3</v>
      </c>
      <c r="C75">
        <v>1.1751169000000001E-2</v>
      </c>
      <c r="D75">
        <v>-1.5123373000000001E-2</v>
      </c>
      <c r="E75">
        <v>-7.1131830000000004E-3</v>
      </c>
      <c r="F75">
        <v>-5.3527532000000003E-2</v>
      </c>
      <c r="G75">
        <v>6.9497049999999996E-3</v>
      </c>
      <c r="H75">
        <v>2.1648256000000001E-2</v>
      </c>
    </row>
    <row r="76" spans="1:8" x14ac:dyDescent="0.2">
      <c r="A76" s="2">
        <v>43731</v>
      </c>
      <c r="B76">
        <v>-2.3473100000000001E-4</v>
      </c>
      <c r="C76">
        <v>5.5807820000000003E-3</v>
      </c>
      <c r="D76">
        <v>-4.9504689999999999E-3</v>
      </c>
      <c r="E76">
        <v>3.3279590000000001E-3</v>
      </c>
      <c r="F76">
        <v>-6.4476307999999996E-2</v>
      </c>
      <c r="G76">
        <v>-1.0442695E-2</v>
      </c>
      <c r="H76">
        <v>1.2265672E-2</v>
      </c>
    </row>
    <row r="77" spans="1:8" x14ac:dyDescent="0.2">
      <c r="A77" s="2">
        <v>43732</v>
      </c>
      <c r="B77">
        <v>-7.8777550000000002E-3</v>
      </c>
      <c r="C77">
        <v>5.2729919999999998E-3</v>
      </c>
      <c r="D77">
        <v>-2.4776531000000001E-2</v>
      </c>
      <c r="E77">
        <v>-1.2451304E-2</v>
      </c>
      <c r="F77">
        <v>-1.1497324999999999E-2</v>
      </c>
      <c r="G77">
        <v>-1.7960507000000001E-2</v>
      </c>
      <c r="H77">
        <v>-5.392773E-3</v>
      </c>
    </row>
    <row r="78" spans="1:8" x14ac:dyDescent="0.2">
      <c r="A78" s="2">
        <v>43733</v>
      </c>
      <c r="B78">
        <v>5.8973360000000004E-3</v>
      </c>
      <c r="C78">
        <v>-1.8719501E-2</v>
      </c>
      <c r="D78">
        <v>1.5225608999999999E-2</v>
      </c>
      <c r="E78">
        <v>2.2521728000000001E-2</v>
      </c>
      <c r="F78">
        <v>1.8924921000000001E-2</v>
      </c>
      <c r="G78">
        <v>-5.5918230000000001E-3</v>
      </c>
      <c r="H78">
        <v>8.0818880999999995E-2</v>
      </c>
    </row>
    <row r="79" spans="1:8" x14ac:dyDescent="0.2">
      <c r="A79" s="2">
        <v>43734</v>
      </c>
      <c r="B79">
        <v>-2.0853500000000001E-3</v>
      </c>
      <c r="C79">
        <v>-2.8212799999999998E-4</v>
      </c>
      <c r="D79">
        <v>-1.6242438000000001E-2</v>
      </c>
      <c r="E79">
        <v>-4.1239529999999996E-3</v>
      </c>
      <c r="F79">
        <v>-2.245047E-2</v>
      </c>
      <c r="G79">
        <v>-1.4117846E-2</v>
      </c>
      <c r="H79">
        <v>1.1406002E-2</v>
      </c>
    </row>
    <row r="80" spans="1:8" x14ac:dyDescent="0.2">
      <c r="A80" s="2">
        <v>43735</v>
      </c>
      <c r="B80">
        <v>-5.4017889999999997E-3</v>
      </c>
      <c r="C80">
        <v>-5.161728E-3</v>
      </c>
      <c r="D80">
        <v>-8.3052779999999993E-3</v>
      </c>
      <c r="E80">
        <v>-1.3217448999999999E-2</v>
      </c>
      <c r="F80">
        <v>-9.1232420000000002E-3</v>
      </c>
      <c r="G80">
        <v>-6.3391289999999998E-3</v>
      </c>
      <c r="H80">
        <v>2.5638238000000001E-2</v>
      </c>
    </row>
    <row r="81" spans="1:8" x14ac:dyDescent="0.2">
      <c r="A81" s="2">
        <v>43738</v>
      </c>
      <c r="B81">
        <v>4.6270419999999996E-3</v>
      </c>
      <c r="C81">
        <v>-1.5647106000000001E-2</v>
      </c>
      <c r="D81">
        <v>6.0439339999999999E-3</v>
      </c>
      <c r="E81">
        <v>-4.9834320000000003E-3</v>
      </c>
      <c r="F81">
        <v>-2.0576839E-2</v>
      </c>
      <c r="G81">
        <v>7.6021830000000002E-3</v>
      </c>
      <c r="H81">
        <v>-2.7118625E-2</v>
      </c>
    </row>
    <row r="82" spans="1:8" x14ac:dyDescent="0.2">
      <c r="A82" s="2">
        <v>43739</v>
      </c>
      <c r="B82">
        <v>-1.1966038E-2</v>
      </c>
      <c r="C82">
        <v>5.4578930000000001E-3</v>
      </c>
      <c r="D82">
        <v>-1.49794E-4</v>
      </c>
      <c r="E82">
        <v>-1.1468320000000001E-2</v>
      </c>
      <c r="F82">
        <v>-4.1385254000000003E-2</v>
      </c>
      <c r="G82">
        <v>-2.5276449999999998E-3</v>
      </c>
      <c r="H82">
        <v>-6.1091399999999999E-3</v>
      </c>
    </row>
    <row r="83" spans="1:8" x14ac:dyDescent="0.2">
      <c r="A83" s="2">
        <v>43740</v>
      </c>
      <c r="B83">
        <v>-1.7822569999999999E-2</v>
      </c>
      <c r="C83">
        <v>1.1606023E-2</v>
      </c>
      <c r="D83">
        <v>-1.3001531E-2</v>
      </c>
      <c r="E83">
        <v>-2.3908105999999998E-2</v>
      </c>
      <c r="F83">
        <v>6.5012495000000003E-2</v>
      </c>
      <c r="G83">
        <v>-2.5634250000000001E-2</v>
      </c>
      <c r="H83">
        <v>-1.9736387000000001E-2</v>
      </c>
    </row>
    <row r="84" spans="1:8" x14ac:dyDescent="0.2">
      <c r="A84" s="2">
        <v>43741</v>
      </c>
      <c r="B84">
        <v>8.1594140000000002E-3</v>
      </c>
      <c r="C84">
        <v>4.5204160000000002E-3</v>
      </c>
      <c r="D84">
        <v>6.5103210000000003E-3</v>
      </c>
      <c r="E84">
        <v>9.4736520000000008E-3</v>
      </c>
      <c r="F84">
        <v>4.6612237000000001E-2</v>
      </c>
      <c r="G84">
        <v>9.8507149999999995E-3</v>
      </c>
      <c r="H84">
        <v>1.3423007000000001E-2</v>
      </c>
    </row>
    <row r="85" spans="1:8" x14ac:dyDescent="0.2">
      <c r="A85" s="2">
        <v>43742</v>
      </c>
      <c r="B85">
        <v>1.3441359E-2</v>
      </c>
      <c r="C85">
        <v>0</v>
      </c>
      <c r="D85">
        <v>8.7931699999999995E-3</v>
      </c>
      <c r="E85">
        <v>1.7665495999999999E-2</v>
      </c>
      <c r="F85">
        <v>1.7291527000000001E-2</v>
      </c>
      <c r="G85">
        <v>5.2889269999999997E-3</v>
      </c>
      <c r="H85">
        <v>1.2257924999999999E-2</v>
      </c>
    </row>
    <row r="86" spans="1:8" x14ac:dyDescent="0.2">
      <c r="A86" s="2">
        <v>43745</v>
      </c>
      <c r="B86">
        <v>-4.3239929999999999E-3</v>
      </c>
      <c r="C86">
        <v>-8.563635E-3</v>
      </c>
      <c r="D86">
        <v>-4.0261380000000003E-3</v>
      </c>
      <c r="E86">
        <v>-1.0923630000000001E-3</v>
      </c>
      <c r="F86">
        <v>-1.906622E-3</v>
      </c>
      <c r="G86">
        <v>2.7136769999999998E-3</v>
      </c>
      <c r="H86">
        <v>-5.6133570000000002E-3</v>
      </c>
    </row>
    <row r="87" spans="1:8" x14ac:dyDescent="0.2">
      <c r="A87" s="2">
        <v>43746</v>
      </c>
      <c r="B87">
        <v>-1.5646501E-2</v>
      </c>
      <c r="C87">
        <v>8.7045999999999998E-3</v>
      </c>
      <c r="D87">
        <v>-1.5793628000000001E-2</v>
      </c>
      <c r="E87">
        <v>-1.5479257E-2</v>
      </c>
      <c r="F87">
        <v>-9.1358075999999996E-2</v>
      </c>
      <c r="G87">
        <v>-1.6717974E-2</v>
      </c>
      <c r="H87">
        <v>-9.6490819999999998E-3</v>
      </c>
    </row>
    <row r="88" spans="1:8" x14ac:dyDescent="0.2">
      <c r="A88" s="2">
        <v>43747</v>
      </c>
      <c r="B88">
        <v>9.4515720000000001E-3</v>
      </c>
      <c r="C88">
        <v>9.1562399999999997E-4</v>
      </c>
      <c r="D88">
        <v>9.6164010000000001E-3</v>
      </c>
      <c r="E88">
        <v>1.1022804000000001E-2</v>
      </c>
      <c r="F88">
        <v>3.0375574999999998E-2</v>
      </c>
      <c r="G88">
        <v>4.6899239999999998E-3</v>
      </c>
      <c r="H88">
        <v>1.2294584000000001E-2</v>
      </c>
    </row>
    <row r="89" spans="1:8" x14ac:dyDescent="0.2">
      <c r="A89" s="2">
        <v>43748</v>
      </c>
      <c r="B89">
        <v>6.7407190000000001E-3</v>
      </c>
      <c r="C89">
        <v>-8.7676830000000001E-3</v>
      </c>
      <c r="D89">
        <v>-1.005145E-3</v>
      </c>
      <c r="E89">
        <v>5.2758630000000004E-3</v>
      </c>
      <c r="F89">
        <v>1.3098436E-2</v>
      </c>
      <c r="G89">
        <v>2.0441445999999999E-2</v>
      </c>
      <c r="H89">
        <v>2.2370088E-2</v>
      </c>
    </row>
    <row r="90" spans="1:8" x14ac:dyDescent="0.2">
      <c r="A90" s="2">
        <v>43749</v>
      </c>
      <c r="B90">
        <v>1.0313596E-2</v>
      </c>
      <c r="C90">
        <v>-5.5547699999999997E-3</v>
      </c>
      <c r="D90">
        <v>6.7551970000000001E-3</v>
      </c>
      <c r="E90">
        <v>5.5937210000000003E-3</v>
      </c>
      <c r="F90">
        <v>2.0803131999999998E-2</v>
      </c>
      <c r="G90">
        <v>1.1473656E-2</v>
      </c>
      <c r="H90">
        <v>2.377452E-2</v>
      </c>
    </row>
    <row r="91" spans="1:8" x14ac:dyDescent="0.2">
      <c r="A91" s="2">
        <v>43752</v>
      </c>
      <c r="B91">
        <v>-1.1143870000000001E-3</v>
      </c>
      <c r="C91">
        <v>3.9911499999999997E-3</v>
      </c>
      <c r="D91">
        <v>2.6006670000000001E-3</v>
      </c>
      <c r="E91">
        <v>1.389518E-3</v>
      </c>
      <c r="F91">
        <v>-8.8627029999999996E-3</v>
      </c>
      <c r="G91">
        <v>8.0934360000000007E-3</v>
      </c>
      <c r="H91">
        <v>-4.4247669999999996E-3</v>
      </c>
    </row>
    <row r="92" spans="1:8" x14ac:dyDescent="0.2">
      <c r="A92" s="2">
        <v>43753</v>
      </c>
      <c r="B92">
        <v>9.8516090000000008E-3</v>
      </c>
      <c r="C92">
        <v>-6.9950020000000002E-3</v>
      </c>
      <c r="D92">
        <v>1.7666913999999999E-2</v>
      </c>
      <c r="E92">
        <v>2.1032009000000001E-2</v>
      </c>
      <c r="F92">
        <v>3.3076961000000002E-2</v>
      </c>
      <c r="G92">
        <v>1.2171799000000001E-2</v>
      </c>
      <c r="H92">
        <v>1.4309603000000001E-2</v>
      </c>
    </row>
    <row r="93" spans="1:8" x14ac:dyDescent="0.2">
      <c r="A93" s="2">
        <v>43754</v>
      </c>
      <c r="B93">
        <v>-1.607324E-3</v>
      </c>
      <c r="C93">
        <v>5.713915E-3</v>
      </c>
      <c r="D93">
        <v>5.6703040000000001E-3</v>
      </c>
      <c r="E93">
        <v>5.0670999999999995E-4</v>
      </c>
      <c r="F93">
        <v>9.5650200000000002E-4</v>
      </c>
      <c r="G93">
        <v>7.65334E-4</v>
      </c>
      <c r="H93">
        <v>-2.1462153000000001E-2</v>
      </c>
    </row>
    <row r="94" spans="1:8" x14ac:dyDescent="0.2">
      <c r="A94" s="2">
        <v>43755</v>
      </c>
      <c r="B94">
        <v>2.9447380000000001E-3</v>
      </c>
      <c r="C94">
        <v>1.423365E-3</v>
      </c>
      <c r="D94">
        <v>5.6382649999999999E-3</v>
      </c>
      <c r="E94">
        <v>7.5539220000000002E-3</v>
      </c>
      <c r="F94">
        <v>3.7527821000000003E-2</v>
      </c>
      <c r="G94">
        <v>-1.8378789999999999E-3</v>
      </c>
      <c r="H94">
        <v>2.2242417E-2</v>
      </c>
    </row>
    <row r="95" spans="1:8" x14ac:dyDescent="0.2">
      <c r="A95" s="2">
        <v>43756</v>
      </c>
      <c r="B95">
        <v>-4.3867719999999997E-3</v>
      </c>
      <c r="C95">
        <v>-1.0673060000000001E-3</v>
      </c>
      <c r="D95">
        <v>-1.6908756E-2</v>
      </c>
      <c r="E95">
        <v>-6.0674780000000003E-3</v>
      </c>
      <c r="F95">
        <v>-1.4842559E-2</v>
      </c>
      <c r="G95">
        <v>-4.9177860000000004E-3</v>
      </c>
      <c r="H95">
        <v>1.609445E-2</v>
      </c>
    </row>
    <row r="96" spans="1:8" x14ac:dyDescent="0.2">
      <c r="A96" s="2">
        <v>43759</v>
      </c>
      <c r="B96">
        <v>6.7562940000000004E-3</v>
      </c>
      <c r="C96">
        <v>-4.7815499999999999E-3</v>
      </c>
      <c r="D96">
        <v>1.5890074000000001E-2</v>
      </c>
      <c r="E96">
        <v>5.2979899999999996E-4</v>
      </c>
      <c r="F96">
        <v>4.0298542E-2</v>
      </c>
      <c r="G96">
        <v>4.6110659999999996E-3</v>
      </c>
      <c r="H96">
        <v>-7.2414030000000004E-3</v>
      </c>
    </row>
    <row r="97" spans="1:8" x14ac:dyDescent="0.2">
      <c r="A97" s="2">
        <v>43760</v>
      </c>
      <c r="B97">
        <v>-3.272058E-3</v>
      </c>
      <c r="C97">
        <v>2.9287039999999999E-3</v>
      </c>
      <c r="D97">
        <v>-1.1223922000000001E-2</v>
      </c>
      <c r="E97">
        <v>-2.6918799999999998E-3</v>
      </c>
      <c r="F97">
        <v>2.0436032E-2</v>
      </c>
      <c r="G97">
        <v>9.9184689999999992E-3</v>
      </c>
      <c r="H97">
        <v>7.8552910000000004E-3</v>
      </c>
    </row>
    <row r="98" spans="1:8" x14ac:dyDescent="0.2">
      <c r="A98" s="2">
        <v>43761</v>
      </c>
      <c r="B98">
        <v>2.905361E-3</v>
      </c>
      <c r="C98">
        <v>2.3510279999999998E-3</v>
      </c>
      <c r="D98">
        <v>-2.018162E-3</v>
      </c>
      <c r="E98">
        <v>1.3054072E-2</v>
      </c>
      <c r="F98">
        <v>-2.3132725E-2</v>
      </c>
      <c r="G98">
        <v>1.0872972999999999E-2</v>
      </c>
      <c r="H98">
        <v>1.0530466E-2</v>
      </c>
    </row>
    <row r="99" spans="1:8" x14ac:dyDescent="0.2">
      <c r="A99" s="2">
        <v>43762</v>
      </c>
      <c r="B99">
        <v>1.6326209999999999E-3</v>
      </c>
      <c r="C99">
        <v>7.09072E-3</v>
      </c>
      <c r="D99">
        <v>1.0505458000000001E-2</v>
      </c>
      <c r="E99">
        <v>1.476109E-3</v>
      </c>
      <c r="F99">
        <v>-9.0043000000000002E-4</v>
      </c>
      <c r="G99">
        <v>-8.7495179999999995E-3</v>
      </c>
      <c r="H99">
        <v>7.2605930000000001E-3</v>
      </c>
    </row>
    <row r="100" spans="1:8" x14ac:dyDescent="0.2">
      <c r="A100" s="2">
        <v>43763</v>
      </c>
      <c r="B100">
        <v>4.086625E-3</v>
      </c>
      <c r="C100">
        <v>2.3289600000000001E-3</v>
      </c>
      <c r="D100">
        <v>-1.0982306000000001E-2</v>
      </c>
      <c r="E100">
        <v>3.2777689999999998E-3</v>
      </c>
      <c r="F100">
        <v>8.0753419999999992E-3</v>
      </c>
      <c r="G100">
        <v>-4.1453511999999998E-2</v>
      </c>
      <c r="H100">
        <v>2.4711047E-2</v>
      </c>
    </row>
    <row r="101" spans="1:8" x14ac:dyDescent="0.2">
      <c r="A101" s="2">
        <v>43766</v>
      </c>
      <c r="B101">
        <v>5.6207180000000002E-3</v>
      </c>
      <c r="C101">
        <v>-8.6372299999999992E-3</v>
      </c>
      <c r="D101">
        <v>8.9023629999999999E-3</v>
      </c>
      <c r="E101">
        <v>1.9467331000000001E-2</v>
      </c>
      <c r="F101">
        <v>8.8968899999999993E-3</v>
      </c>
      <c r="G101">
        <v>6.4541720000000002E-3</v>
      </c>
      <c r="H101">
        <v>-6.3426760000000002E-3</v>
      </c>
    </row>
    <row r="102" spans="1:8" x14ac:dyDescent="0.2">
      <c r="A102" s="2">
        <v>43767</v>
      </c>
      <c r="B102">
        <v>-2.9676799999999999E-4</v>
      </c>
      <c r="C102">
        <v>-2.7768850000000002E-3</v>
      </c>
      <c r="D102">
        <v>-8.1191679999999995E-3</v>
      </c>
      <c r="E102">
        <v>-2.1453295000000001E-2</v>
      </c>
      <c r="F102">
        <v>2.0167319999999999E-2</v>
      </c>
      <c r="G102">
        <v>-4.4031959999999998E-3</v>
      </c>
      <c r="H102">
        <v>6.4896219999999996E-3</v>
      </c>
    </row>
    <row r="103" spans="1:8" x14ac:dyDescent="0.2">
      <c r="A103" s="2">
        <v>43768</v>
      </c>
      <c r="B103">
        <v>3.0625629999999999E-3</v>
      </c>
      <c r="C103">
        <v>5.4752100000000003E-3</v>
      </c>
      <c r="D103">
        <v>9.7553650000000002E-3</v>
      </c>
      <c r="E103">
        <v>-1.053886E-3</v>
      </c>
      <c r="F103">
        <v>7.7820709999999998E-3</v>
      </c>
      <c r="G103">
        <v>-4.7393330000000001E-3</v>
      </c>
      <c r="H103">
        <v>-2.7272299E-2</v>
      </c>
    </row>
    <row r="104" spans="1:8" x14ac:dyDescent="0.2">
      <c r="A104" s="2">
        <v>43769</v>
      </c>
      <c r="B104">
        <v>-2.6668920000000001E-3</v>
      </c>
      <c r="C104">
        <v>9.9488449999999996E-3</v>
      </c>
      <c r="D104">
        <v>-1.872524E-3</v>
      </c>
      <c r="E104">
        <v>-9.3603100000000004E-4</v>
      </c>
      <c r="F104">
        <v>7.7220589999999999E-3</v>
      </c>
      <c r="G104">
        <v>8.8286489999999992E-3</v>
      </c>
      <c r="H104">
        <v>-3.4427891000000002E-2</v>
      </c>
    </row>
    <row r="105" spans="1:8" x14ac:dyDescent="0.2">
      <c r="A105" s="2">
        <v>43770</v>
      </c>
      <c r="B105">
        <v>9.2212839999999997E-3</v>
      </c>
      <c r="C105">
        <v>9.1234699999999998E-4</v>
      </c>
      <c r="D105">
        <v>8.2845169999999999E-3</v>
      </c>
      <c r="E105">
        <v>1.0758439999999999E-2</v>
      </c>
      <c r="F105">
        <v>6.9334706999999995E-2</v>
      </c>
      <c r="G105">
        <v>1.4801307E-2</v>
      </c>
      <c r="H105">
        <v>3.8649195999999997E-2</v>
      </c>
    </row>
    <row r="106" spans="1:8" x14ac:dyDescent="0.2">
      <c r="A106" s="2">
        <v>43773</v>
      </c>
      <c r="B106">
        <v>4.0096560000000003E-3</v>
      </c>
      <c r="C106">
        <v>-2.8801510000000001E-3</v>
      </c>
      <c r="D106">
        <v>7.3524940000000002E-3</v>
      </c>
      <c r="E106">
        <v>1.374622E-2</v>
      </c>
      <c r="F106">
        <v>6.0343109999999998E-2</v>
      </c>
      <c r="G106">
        <v>8.4699879999999995E-3</v>
      </c>
      <c r="H106">
        <v>2.1874261999999998E-2</v>
      </c>
    </row>
    <row r="107" spans="1:8" x14ac:dyDescent="0.2">
      <c r="A107" s="2">
        <v>43774</v>
      </c>
      <c r="B107">
        <v>-1.1067589999999999E-3</v>
      </c>
      <c r="C107">
        <v>-1.6312331999999999E-2</v>
      </c>
      <c r="D107">
        <v>-1.6360350000000001E-3</v>
      </c>
      <c r="E107">
        <v>5.1098099999999998E-4</v>
      </c>
      <c r="F107">
        <v>6.1860417000000001E-2</v>
      </c>
      <c r="G107">
        <v>2.7565150000000002E-3</v>
      </c>
      <c r="H107">
        <v>-2.2325676999999999E-2</v>
      </c>
    </row>
    <row r="108" spans="1:8" x14ac:dyDescent="0.2">
      <c r="A108" s="2">
        <v>43775</v>
      </c>
      <c r="B108">
        <v>2.27989E-4</v>
      </c>
      <c r="C108">
        <v>4.2810690000000002E-3</v>
      </c>
      <c r="D108">
        <v>-3.3022820000000001E-3</v>
      </c>
      <c r="E108">
        <v>-1.7801500000000001E-4</v>
      </c>
      <c r="F108">
        <v>-1.0642145E-2</v>
      </c>
      <c r="G108">
        <v>3.0587600000000001E-4</v>
      </c>
      <c r="H108">
        <v>-3.3050799999999998E-2</v>
      </c>
    </row>
    <row r="109" spans="1:8" x14ac:dyDescent="0.2">
      <c r="A109" s="2">
        <v>43776</v>
      </c>
      <c r="B109">
        <v>3.5105570000000001E-3</v>
      </c>
      <c r="C109">
        <v>-1.5643206E-2</v>
      </c>
      <c r="D109">
        <v>-4.2244099999999996E-3</v>
      </c>
      <c r="E109">
        <v>1.3119886000000001E-2</v>
      </c>
      <c r="F109">
        <v>3.1592645000000003E-2</v>
      </c>
      <c r="G109">
        <v>-2.2417334000000001E-2</v>
      </c>
      <c r="H109">
        <v>3.0186943000000001E-2</v>
      </c>
    </row>
    <row r="110" spans="1:8" x14ac:dyDescent="0.2">
      <c r="A110" s="2">
        <v>43777</v>
      </c>
      <c r="B110">
        <v>2.4630870000000001E-3</v>
      </c>
      <c r="C110">
        <v>-6.3847340000000004E-3</v>
      </c>
      <c r="D110">
        <v>-1.2982060000000001E-3</v>
      </c>
      <c r="E110">
        <v>1.9158700000000001E-3</v>
      </c>
      <c r="F110">
        <v>1.7129571999999999E-2</v>
      </c>
      <c r="G110">
        <v>2.1958485999999999E-2</v>
      </c>
      <c r="H110">
        <v>-3.0188200000000001E-4</v>
      </c>
    </row>
    <row r="111" spans="1:8" x14ac:dyDescent="0.2">
      <c r="A111" s="2">
        <v>43780</v>
      </c>
      <c r="B111">
        <v>-1.91157E-3</v>
      </c>
      <c r="C111">
        <v>-2.4048239999999999E-3</v>
      </c>
      <c r="D111">
        <v>-7.999964E-3</v>
      </c>
      <c r="E111">
        <v>-9.3314399999999999E-3</v>
      </c>
      <c r="F111">
        <v>3.7337635000000001E-2</v>
      </c>
      <c r="G111">
        <v>-1.1382955E-2</v>
      </c>
      <c r="H111">
        <v>-7.8824759999999994E-3</v>
      </c>
    </row>
    <row r="112" spans="1:8" x14ac:dyDescent="0.2">
      <c r="A112" s="2">
        <v>43781</v>
      </c>
      <c r="B112">
        <v>2.1057559999999999E-3</v>
      </c>
      <c r="C112">
        <v>2.6958749999999999E-3</v>
      </c>
      <c r="D112">
        <v>3.577808E-3</v>
      </c>
      <c r="E112">
        <v>-3.0014899999999999E-4</v>
      </c>
      <c r="F112">
        <v>1.0416751E-2</v>
      </c>
      <c r="G112">
        <v>-4.9627849999999999E-3</v>
      </c>
      <c r="H112">
        <v>-1.240346E-2</v>
      </c>
    </row>
    <row r="113" spans="1:8" x14ac:dyDescent="0.2">
      <c r="A113" s="2">
        <v>43782</v>
      </c>
      <c r="B113">
        <v>3.2359199999999999E-4</v>
      </c>
      <c r="C113">
        <v>3.9940729999999999E-3</v>
      </c>
      <c r="D113">
        <v>-1.4097792E-2</v>
      </c>
      <c r="E113">
        <v>-6.1618100000000004E-4</v>
      </c>
      <c r="F113">
        <v>-2.2929234999999999E-2</v>
      </c>
      <c r="G113">
        <v>-1.5511441000000001E-2</v>
      </c>
      <c r="H113">
        <v>-1.0065922999999999E-2</v>
      </c>
    </row>
    <row r="114" spans="1:8" x14ac:dyDescent="0.2">
      <c r="A114" s="2">
        <v>43783</v>
      </c>
      <c r="B114">
        <v>1.4547220000000001E-3</v>
      </c>
      <c r="C114">
        <v>4.1947110000000003E-3</v>
      </c>
      <c r="D114">
        <v>8.4955199999999995E-4</v>
      </c>
      <c r="E114">
        <v>1.0316372000000001E-2</v>
      </c>
      <c r="F114">
        <v>1.7408841000000001E-2</v>
      </c>
      <c r="G114">
        <v>7.5507600000000001E-3</v>
      </c>
      <c r="H114">
        <v>3.1079580000000001E-3</v>
      </c>
    </row>
    <row r="115" spans="1:8" x14ac:dyDescent="0.2">
      <c r="A115" s="2">
        <v>43784</v>
      </c>
      <c r="B115">
        <v>7.2103209999999996E-3</v>
      </c>
      <c r="C115">
        <v>-2.5291110000000001E-3</v>
      </c>
      <c r="D115">
        <v>-8.6489359999999994E-3</v>
      </c>
      <c r="E115">
        <v>1.7692915E-2</v>
      </c>
      <c r="F115">
        <v>1.5829815000000001E-2</v>
      </c>
      <c r="G115">
        <v>1.9553668999999999E-2</v>
      </c>
      <c r="H115">
        <v>3.7169859999999998E-3</v>
      </c>
    </row>
    <row r="116" spans="1:8" x14ac:dyDescent="0.2">
      <c r="A116" s="2">
        <v>43787</v>
      </c>
      <c r="B116">
        <v>7.3734099999999997E-4</v>
      </c>
      <c r="C116">
        <v>2.9620250000000001E-3</v>
      </c>
      <c r="D116">
        <v>7.4685139999999999E-3</v>
      </c>
      <c r="E116">
        <v>-1.0672043000000001E-2</v>
      </c>
      <c r="F116">
        <v>-1.0309420999999999E-2</v>
      </c>
      <c r="G116">
        <v>-1.2059495999999999E-2</v>
      </c>
      <c r="H116">
        <v>-2.3214669999999998E-3</v>
      </c>
    </row>
    <row r="117" spans="1:8" x14ac:dyDescent="0.2">
      <c r="A117" s="2">
        <v>43788</v>
      </c>
      <c r="B117">
        <v>-2.8847299999999997E-4</v>
      </c>
      <c r="C117">
        <v>5.0490300000000001E-4</v>
      </c>
      <c r="D117">
        <v>1.4835200000000001E-4</v>
      </c>
      <c r="E117">
        <v>-3.9754769999999998E-3</v>
      </c>
      <c r="F117">
        <v>1.0309420999999999E-2</v>
      </c>
      <c r="G117">
        <v>1.0983158E-2</v>
      </c>
      <c r="H117">
        <v>-4.2573127000000002E-2</v>
      </c>
    </row>
    <row r="118" spans="1:8" x14ac:dyDescent="0.2">
      <c r="A118" s="2">
        <v>43789</v>
      </c>
      <c r="B118">
        <v>-3.7257269999999999E-3</v>
      </c>
      <c r="C118">
        <v>5.0453800000000001E-4</v>
      </c>
      <c r="D118">
        <v>-4.1505750000000001E-3</v>
      </c>
      <c r="E118">
        <v>-9.4786769999999996E-3</v>
      </c>
      <c r="F118">
        <v>3.8665810000000002E-2</v>
      </c>
      <c r="G118">
        <v>-1.847902E-3</v>
      </c>
      <c r="H118">
        <v>-8.08722E-4</v>
      </c>
    </row>
    <row r="119" spans="1:8" x14ac:dyDescent="0.2">
      <c r="A119" s="2">
        <v>43790</v>
      </c>
      <c r="B119">
        <v>-1.6102029999999999E-3</v>
      </c>
      <c r="C119">
        <v>-5.4920969999999996E-3</v>
      </c>
      <c r="D119">
        <v>-6.2180209999999998E-3</v>
      </c>
      <c r="E119">
        <v>-1.3055390000000001E-3</v>
      </c>
      <c r="F119">
        <v>-7.1174530000000001E-3</v>
      </c>
      <c r="G119">
        <v>1.3016125999999999E-2</v>
      </c>
      <c r="H119">
        <v>2.3033687000000001E-2</v>
      </c>
    </row>
    <row r="120" spans="1:8" x14ac:dyDescent="0.2">
      <c r="A120" s="2">
        <v>43791</v>
      </c>
      <c r="B120">
        <v>2.2214079999999998E-3</v>
      </c>
      <c r="C120">
        <v>-1.885795E-3</v>
      </c>
      <c r="D120">
        <v>6.3268309999999998E-3</v>
      </c>
      <c r="E120">
        <v>-4.6289859999999999E-3</v>
      </c>
      <c r="F120">
        <v>1.0503653999999999E-2</v>
      </c>
      <c r="G120">
        <v>-7.1761689999999996E-3</v>
      </c>
      <c r="H120">
        <v>-1.4012985E-2</v>
      </c>
    </row>
    <row r="121" spans="1:8" x14ac:dyDescent="0.2">
      <c r="A121" s="2">
        <v>43794</v>
      </c>
      <c r="B121">
        <v>7.7203259999999996E-3</v>
      </c>
      <c r="C121">
        <v>-4.8031799999999998E-3</v>
      </c>
      <c r="D121">
        <v>1.5979607999999999E-2</v>
      </c>
      <c r="E121">
        <v>8.723995E-3</v>
      </c>
      <c r="F121">
        <v>4.6827210000000001E-2</v>
      </c>
      <c r="G121">
        <v>2.9591517000000001E-2</v>
      </c>
      <c r="H121">
        <v>1.12188E-3</v>
      </c>
    </row>
    <row r="122" spans="1:8" x14ac:dyDescent="0.2">
      <c r="A122" s="2">
        <v>43795</v>
      </c>
      <c r="B122">
        <v>2.2631019999999999E-3</v>
      </c>
      <c r="C122">
        <v>4.8031799999999998E-3</v>
      </c>
      <c r="D122">
        <v>1.2938517E-2</v>
      </c>
      <c r="E122">
        <v>5.2362559999999999E-3</v>
      </c>
      <c r="F122">
        <v>-1.8349107999999999E-2</v>
      </c>
      <c r="G122">
        <v>8.9215699999999998E-4</v>
      </c>
      <c r="H122">
        <v>-1.2248375000000001E-2</v>
      </c>
    </row>
    <row r="123" spans="1:8" x14ac:dyDescent="0.2">
      <c r="A123" s="2">
        <v>43796</v>
      </c>
      <c r="B123">
        <v>4.4476359999999996E-3</v>
      </c>
      <c r="C123">
        <v>-5.3140139999999997E-3</v>
      </c>
      <c r="D123">
        <v>1.1932303999999999E-2</v>
      </c>
      <c r="E123">
        <v>-4.26461E-4</v>
      </c>
      <c r="F123">
        <v>1.1876668999999999E-2</v>
      </c>
      <c r="G123">
        <v>-2.3808940000000002E-3</v>
      </c>
      <c r="H123">
        <v>-3.2482890000000001E-3</v>
      </c>
    </row>
    <row r="124" spans="1:8" x14ac:dyDescent="0.2">
      <c r="A124" s="2">
        <v>43798</v>
      </c>
      <c r="B124">
        <v>-3.715571E-3</v>
      </c>
      <c r="C124">
        <v>6.1848060000000002E-3</v>
      </c>
      <c r="D124">
        <v>-9.7864519999999993E-3</v>
      </c>
      <c r="E124">
        <v>-6.1346129999999997E-3</v>
      </c>
      <c r="F124">
        <v>3.3665391000000003E-2</v>
      </c>
      <c r="G124">
        <v>1.786174E-3</v>
      </c>
      <c r="H124">
        <v>-1.359454E-2</v>
      </c>
    </row>
    <row r="125" spans="1:8" x14ac:dyDescent="0.2">
      <c r="A125" s="2">
        <v>43801</v>
      </c>
      <c r="B125">
        <v>-8.5310300000000002E-3</v>
      </c>
      <c r="C125">
        <v>-5.0794399999999997E-4</v>
      </c>
      <c r="D125">
        <v>-1.0719213999999999E-2</v>
      </c>
      <c r="E125">
        <v>-1.1592124000000001E-2</v>
      </c>
      <c r="F125">
        <v>-2.6020593000000002E-2</v>
      </c>
      <c r="G125">
        <v>-1.6796961999999999E-2</v>
      </c>
      <c r="H125">
        <v>3.785694E-3</v>
      </c>
    </row>
    <row r="126" spans="1:8" x14ac:dyDescent="0.2">
      <c r="A126" s="2">
        <v>43802</v>
      </c>
      <c r="B126">
        <v>-6.7291319999999996E-3</v>
      </c>
      <c r="C126">
        <v>9.5342529999999995E-3</v>
      </c>
      <c r="D126">
        <v>-6.554898E-3</v>
      </c>
      <c r="E126">
        <v>4.1466760000000002E-3</v>
      </c>
      <c r="F126">
        <v>-2.4011752000000001E-2</v>
      </c>
      <c r="G126">
        <v>-7.5653299999999999E-4</v>
      </c>
      <c r="H126">
        <v>-1.3896008E-2</v>
      </c>
    </row>
    <row r="127" spans="1:8" x14ac:dyDescent="0.2">
      <c r="A127" s="2">
        <v>43803</v>
      </c>
      <c r="B127">
        <v>6.1513009999999996E-3</v>
      </c>
      <c r="C127">
        <v>-1.366777E-3</v>
      </c>
      <c r="D127">
        <v>-5.2511809999999997E-3</v>
      </c>
      <c r="E127">
        <v>1.9313863000000001E-2</v>
      </c>
      <c r="F127">
        <v>7.9280798999999999E-2</v>
      </c>
      <c r="G127">
        <v>1.0239516000000001E-2</v>
      </c>
      <c r="H127">
        <v>0</v>
      </c>
    </row>
    <row r="128" spans="1:8" x14ac:dyDescent="0.2">
      <c r="A128" s="2">
        <v>43804</v>
      </c>
      <c r="B128">
        <v>1.796361E-3</v>
      </c>
      <c r="C128">
        <v>5.7571800000000002E-4</v>
      </c>
      <c r="D128">
        <v>-1.1544818E-2</v>
      </c>
      <c r="E128">
        <v>5.731168E-3</v>
      </c>
      <c r="F128">
        <v>-3.3251873000000001E-2</v>
      </c>
      <c r="G128">
        <v>-1.236072E-2</v>
      </c>
      <c r="H128">
        <v>-3.00301E-3</v>
      </c>
    </row>
    <row r="129" spans="1:8" x14ac:dyDescent="0.2">
      <c r="A129" s="2">
        <v>43805</v>
      </c>
      <c r="B129">
        <v>9.0925869999999992E-3</v>
      </c>
      <c r="C129">
        <v>-9.9777049999999999E-3</v>
      </c>
      <c r="D129">
        <v>6.368716E-3</v>
      </c>
      <c r="E129">
        <v>9.3602479999999998E-3</v>
      </c>
      <c r="F129">
        <v>-6.8788214E-2</v>
      </c>
      <c r="G129">
        <v>1.7292386E-2</v>
      </c>
      <c r="H129">
        <v>5.8309579999999998E-3</v>
      </c>
    </row>
    <row r="130" spans="1:8" x14ac:dyDescent="0.2">
      <c r="A130" s="2">
        <v>43808</v>
      </c>
      <c r="B130">
        <v>-3.1490770000000001E-3</v>
      </c>
      <c r="C130">
        <v>-2.9064899999999997E-4</v>
      </c>
      <c r="D130">
        <v>-1.1938879999999999E-3</v>
      </c>
      <c r="E130">
        <v>2.190661E-3</v>
      </c>
      <c r="F130">
        <v>-2.4232394000000001E-2</v>
      </c>
      <c r="G130">
        <v>-2.2386630000000001E-3</v>
      </c>
      <c r="H130">
        <v>-2.9842903E-2</v>
      </c>
    </row>
    <row r="131" spans="1:8" x14ac:dyDescent="0.2">
      <c r="A131" s="2">
        <v>43809</v>
      </c>
      <c r="B131">
        <v>-1.115717E-3</v>
      </c>
      <c r="C131">
        <v>2.8306999999999998E-3</v>
      </c>
      <c r="D131">
        <v>-5.90479E-3</v>
      </c>
      <c r="E131">
        <v>8.1836699999999997E-4</v>
      </c>
      <c r="F131">
        <v>4.0671031000000003E-2</v>
      </c>
      <c r="G131">
        <v>2.2386630000000001E-3</v>
      </c>
      <c r="H131">
        <v>4.09903E-3</v>
      </c>
    </row>
    <row r="132" spans="1:8" x14ac:dyDescent="0.2">
      <c r="A132" s="2">
        <v>43810</v>
      </c>
      <c r="B132">
        <v>2.8346690000000002E-3</v>
      </c>
      <c r="C132">
        <v>6.8619359999999999E-3</v>
      </c>
      <c r="D132">
        <v>5.4531099999999997E-3</v>
      </c>
      <c r="E132">
        <v>2.67679E-4</v>
      </c>
      <c r="F132">
        <v>8.4186480000000008E-3</v>
      </c>
      <c r="G132">
        <v>1.0381184E-2</v>
      </c>
      <c r="H132">
        <v>-2.6949247999999999E-2</v>
      </c>
    </row>
    <row r="133" spans="1:8" x14ac:dyDescent="0.2">
      <c r="A133" s="2">
        <v>43811</v>
      </c>
      <c r="B133">
        <v>8.5820849999999997E-3</v>
      </c>
      <c r="C133">
        <v>-3.5334849999999998E-3</v>
      </c>
      <c r="D133">
        <v>6.617192E-3</v>
      </c>
      <c r="E133">
        <v>3.8956899999999998E-3</v>
      </c>
      <c r="F133">
        <v>1.8098604000000001E-2</v>
      </c>
      <c r="G133">
        <v>-2.2155170000000002E-3</v>
      </c>
      <c r="H133">
        <v>3.2558201000000002E-2</v>
      </c>
    </row>
    <row r="134" spans="1:8" x14ac:dyDescent="0.2">
      <c r="A134" s="2">
        <v>43812</v>
      </c>
      <c r="B134">
        <v>5.9895200000000003E-4</v>
      </c>
      <c r="C134">
        <v>4.4688729999999999E-3</v>
      </c>
      <c r="D134">
        <v>3.4645800000000001E-4</v>
      </c>
      <c r="E134">
        <v>-1.8087279999999999E-3</v>
      </c>
      <c r="F134">
        <v>-1.5109111E-2</v>
      </c>
      <c r="G134">
        <v>-2.7887874999999999E-2</v>
      </c>
      <c r="H134">
        <v>-6.6321030000000003E-3</v>
      </c>
    </row>
    <row r="135" spans="1:8" x14ac:dyDescent="0.2">
      <c r="A135" s="2">
        <v>43815</v>
      </c>
      <c r="B135">
        <v>6.8465219999999999E-3</v>
      </c>
      <c r="C135" s="3">
        <v>-7.2000000000000002E-5</v>
      </c>
      <c r="D135">
        <v>4.6853729999999996E-3</v>
      </c>
      <c r="E135">
        <v>9.8487969999999994E-3</v>
      </c>
      <c r="F135">
        <v>1.4226664E-2</v>
      </c>
      <c r="G135">
        <v>5.3075580000000004E-3</v>
      </c>
      <c r="H135">
        <v>3.5861741000000003E-2</v>
      </c>
    </row>
    <row r="136" spans="1:8" x14ac:dyDescent="0.2">
      <c r="A136" s="2">
        <v>43816</v>
      </c>
      <c r="B136">
        <v>2.1909100000000001E-4</v>
      </c>
      <c r="C136">
        <v>-2.1578E-4</v>
      </c>
      <c r="D136">
        <v>1.2051189E-2</v>
      </c>
      <c r="E136">
        <v>-4.4546489999999998E-3</v>
      </c>
      <c r="F136">
        <v>4.6975970000000004E-3</v>
      </c>
      <c r="G136">
        <v>1.2091020000000001E-3</v>
      </c>
      <c r="H136">
        <v>7.5434780000000002E-3</v>
      </c>
    </row>
    <row r="137" spans="1:8" x14ac:dyDescent="0.2">
      <c r="A137" s="2">
        <v>43817</v>
      </c>
      <c r="B137" s="3">
        <v>6.2500000000000001E-5</v>
      </c>
      <c r="C137" s="3">
        <v>7.2000000000000002E-5</v>
      </c>
      <c r="D137">
        <v>-3.7094189999999998E-3</v>
      </c>
      <c r="E137">
        <v>-1.846559E-3</v>
      </c>
      <c r="F137">
        <v>5.3049238999999998E-2</v>
      </c>
      <c r="G137">
        <v>-7.8859470000000008E-3</v>
      </c>
      <c r="H137">
        <v>-4.9131979999999997E-3</v>
      </c>
    </row>
    <row r="138" spans="1:8" x14ac:dyDescent="0.2">
      <c r="A138" s="2">
        <v>43818</v>
      </c>
      <c r="B138">
        <v>4.090616E-3</v>
      </c>
      <c r="C138">
        <v>2.586213E-3</v>
      </c>
      <c r="D138">
        <v>4.6137019999999999E-3</v>
      </c>
      <c r="E138">
        <v>2.5252679999999998E-3</v>
      </c>
      <c r="F138">
        <v>2.7398974E-2</v>
      </c>
      <c r="G138">
        <v>-5.9555709999999998E-3</v>
      </c>
      <c r="H138">
        <v>3.605399E-3</v>
      </c>
    </row>
    <row r="139" spans="1:8" x14ac:dyDescent="0.2">
      <c r="A139" s="2">
        <v>43819</v>
      </c>
      <c r="B139">
        <v>-5.2984699999999996E-4</v>
      </c>
      <c r="C139">
        <v>1.00394E-3</v>
      </c>
      <c r="D139">
        <v>-3.2301700000000001E-3</v>
      </c>
      <c r="E139">
        <v>-4.7678989999999999E-3</v>
      </c>
      <c r="F139">
        <v>-8.1411369999999997E-3</v>
      </c>
      <c r="G139">
        <v>2.3612382000000001E-2</v>
      </c>
      <c r="H139">
        <v>7.8214430000000008E-3</v>
      </c>
    </row>
    <row r="140" spans="1:8" x14ac:dyDescent="0.2">
      <c r="A140" s="2">
        <v>43822</v>
      </c>
      <c r="B140">
        <v>1.5265680000000001E-3</v>
      </c>
      <c r="C140">
        <v>3.0772030000000001E-3</v>
      </c>
      <c r="D140">
        <v>3.6317960000000001E-3</v>
      </c>
      <c r="E140">
        <v>-5.5587900000000001E-4</v>
      </c>
      <c r="F140">
        <v>4.4238489999999998E-2</v>
      </c>
      <c r="G140">
        <v>-1.4969829999999999E-3</v>
      </c>
      <c r="H140">
        <v>-1.5539704999999999E-2</v>
      </c>
    </row>
    <row r="141" spans="1:8" x14ac:dyDescent="0.2">
      <c r="A141" s="2">
        <v>43823</v>
      </c>
      <c r="B141" s="3">
        <v>3.1199999999999999E-5</v>
      </c>
      <c r="C141">
        <v>9.3877890000000005E-3</v>
      </c>
      <c r="D141">
        <v>-2.1160350000000001E-3</v>
      </c>
      <c r="E141">
        <v>-3.9220870000000003E-3</v>
      </c>
      <c r="F141">
        <v>2.1151153999999998E-2</v>
      </c>
      <c r="G141">
        <v>-4.4952099999999998E-4</v>
      </c>
      <c r="H141">
        <v>5.0974599999999998E-3</v>
      </c>
    </row>
    <row r="142" spans="1:8" x14ac:dyDescent="0.2">
      <c r="A142" s="2">
        <v>43825</v>
      </c>
      <c r="B142">
        <v>5.3091429999999997E-3</v>
      </c>
      <c r="C142">
        <v>7.8265910000000008E-3</v>
      </c>
      <c r="D142">
        <v>4.3506310999999999E-2</v>
      </c>
      <c r="E142">
        <v>1.2455941E-2</v>
      </c>
      <c r="F142">
        <v>3.821213E-3</v>
      </c>
      <c r="G142">
        <v>-4.9583429999999996E-3</v>
      </c>
      <c r="H142">
        <v>-8.2345649999999992E-3</v>
      </c>
    </row>
    <row r="143" spans="1:8" x14ac:dyDescent="0.2">
      <c r="A143" s="2">
        <v>43826</v>
      </c>
      <c r="B143">
        <v>-2.4780800000000002E-4</v>
      </c>
      <c r="C143">
        <v>-3.5125599999999999E-4</v>
      </c>
      <c r="D143">
        <v>5.5102799999999996E-4</v>
      </c>
      <c r="E143">
        <v>-6.2751680000000002E-3</v>
      </c>
      <c r="F143">
        <v>-2.1329391999999999E-2</v>
      </c>
      <c r="G143">
        <v>-6.6496009999999998E-3</v>
      </c>
      <c r="H143">
        <v>-1.489453E-3</v>
      </c>
    </row>
    <row r="144" spans="1:8" x14ac:dyDescent="0.2">
      <c r="A144" s="2">
        <v>43829</v>
      </c>
      <c r="B144">
        <v>-5.528476E-3</v>
      </c>
      <c r="C144">
        <v>2.105581E-3</v>
      </c>
      <c r="D144">
        <v>-1.2328347999999999E-2</v>
      </c>
      <c r="E144">
        <v>-1.1718753E-2</v>
      </c>
      <c r="F144">
        <v>-1.6234945000000001E-2</v>
      </c>
      <c r="G144">
        <v>-1.5587062E-2</v>
      </c>
      <c r="H144">
        <v>-1.1828590999999999E-2</v>
      </c>
    </row>
    <row r="145" spans="1:8" x14ac:dyDescent="0.2">
      <c r="A145" s="2">
        <v>43830</v>
      </c>
      <c r="B145">
        <v>2.4263510000000002E-3</v>
      </c>
      <c r="C145">
        <v>1.8911430000000001E-3</v>
      </c>
      <c r="D145">
        <v>5.1422000000000002E-4</v>
      </c>
      <c r="E145">
        <v>6.5839999999999996E-4</v>
      </c>
      <c r="F145">
        <v>1.2070445000000001E-2</v>
      </c>
      <c r="G145">
        <v>7.6981100000000002E-4</v>
      </c>
      <c r="H145">
        <v>9.6732220000000004E-3</v>
      </c>
    </row>
    <row r="146" spans="1:8" x14ac:dyDescent="0.2">
      <c r="A146" s="2">
        <v>43832</v>
      </c>
      <c r="B146">
        <v>9.3084640000000007E-3</v>
      </c>
      <c r="C146">
        <v>7.3209540000000002E-3</v>
      </c>
      <c r="D146">
        <v>2.6788603000000001E-2</v>
      </c>
      <c r="E146">
        <v>2.2445911999999998E-2</v>
      </c>
      <c r="F146">
        <v>-2.3754127E-2</v>
      </c>
      <c r="G146">
        <v>3.8399549999999999E-3</v>
      </c>
      <c r="H146">
        <v>2.7179142999999999E-2</v>
      </c>
    </row>
    <row r="147" spans="1:8" x14ac:dyDescent="0.2">
      <c r="A147" s="2">
        <v>43833</v>
      </c>
      <c r="B147">
        <v>-7.601048E-3</v>
      </c>
      <c r="C147">
        <v>1.3181266000000001E-2</v>
      </c>
      <c r="D147">
        <v>-1.221333E-2</v>
      </c>
      <c r="E147">
        <v>-4.9192819999999996E-3</v>
      </c>
      <c r="F147">
        <v>-2.7072579999999999E-2</v>
      </c>
      <c r="G147">
        <v>-2.455928E-3</v>
      </c>
      <c r="H147">
        <v>-6.1281036999999997E-2</v>
      </c>
    </row>
    <row r="148" spans="1:8" x14ac:dyDescent="0.2">
      <c r="A148" s="2">
        <v>43836</v>
      </c>
      <c r="B148">
        <v>3.8077929999999999E-3</v>
      </c>
      <c r="C148">
        <v>1.0434868999999999E-2</v>
      </c>
      <c r="D148">
        <v>1.4775887E-2</v>
      </c>
      <c r="E148">
        <v>2.4358016999999999E-2</v>
      </c>
      <c r="F148">
        <v>1.3627903E-2</v>
      </c>
      <c r="G148">
        <v>8.8740150000000007E-3</v>
      </c>
      <c r="H148">
        <v>-1.71719E-4</v>
      </c>
    </row>
    <row r="149" spans="1:8" x14ac:dyDescent="0.2">
      <c r="A149" s="2">
        <v>43837</v>
      </c>
      <c r="B149">
        <v>-2.8157379999999999E-3</v>
      </c>
      <c r="C149">
        <v>3.9274280000000002E-3</v>
      </c>
      <c r="D149">
        <v>2.0893719999999999E-3</v>
      </c>
      <c r="E149">
        <v>-6.2420100000000001E-4</v>
      </c>
      <c r="F149">
        <v>-8.1242499999999997E-4</v>
      </c>
      <c r="G149">
        <v>-8.1058599999999995E-3</v>
      </c>
      <c r="H149">
        <v>1.5678544999999999E-2</v>
      </c>
    </row>
    <row r="150" spans="1:8" x14ac:dyDescent="0.2">
      <c r="A150" s="2">
        <v>43838</v>
      </c>
      <c r="B150">
        <v>5.3153840000000003E-3</v>
      </c>
      <c r="C150">
        <v>-7.5298029999999998E-3</v>
      </c>
      <c r="D150">
        <v>-7.8393040000000001E-3</v>
      </c>
      <c r="E150">
        <v>7.8494440000000006E-3</v>
      </c>
      <c r="F150">
        <v>8.9009850000000001E-3</v>
      </c>
      <c r="G150">
        <v>1.0388121E-2</v>
      </c>
      <c r="H150">
        <v>-1.053892E-2</v>
      </c>
    </row>
    <row r="151" spans="1:8" x14ac:dyDescent="0.2">
      <c r="A151" s="2">
        <v>43839</v>
      </c>
      <c r="B151">
        <v>6.7577640000000003E-3</v>
      </c>
      <c r="C151">
        <v>-5.6676840000000001E-3</v>
      </c>
      <c r="D151">
        <v>4.7877919999999999E-3</v>
      </c>
      <c r="E151">
        <v>1.0983954000000001E-2</v>
      </c>
      <c r="F151">
        <v>3.1454915E-2</v>
      </c>
      <c r="G151">
        <v>6.0761599999999995E-4</v>
      </c>
      <c r="H151">
        <v>1.4757268E-2</v>
      </c>
    </row>
    <row r="152" spans="1:8" x14ac:dyDescent="0.2">
      <c r="A152" s="2">
        <v>43840</v>
      </c>
      <c r="B152">
        <v>-2.8818540000000001E-3</v>
      </c>
      <c r="C152">
        <v>6.0081079999999999E-3</v>
      </c>
      <c r="D152">
        <v>-9.4551559999999993E-3</v>
      </c>
      <c r="E152">
        <v>6.9484860000000002E-3</v>
      </c>
      <c r="F152">
        <v>-4.4700187000000002E-2</v>
      </c>
      <c r="G152">
        <v>-1.2378818E-2</v>
      </c>
      <c r="H152">
        <v>1.3878692E-2</v>
      </c>
    </row>
    <row r="153" spans="1:8" x14ac:dyDescent="0.2">
      <c r="A153" s="2">
        <v>43843</v>
      </c>
      <c r="B153">
        <v>6.8538059999999996E-3</v>
      </c>
      <c r="C153">
        <v>-7.4471449999999996E-3</v>
      </c>
      <c r="D153">
        <v>4.3132140000000001E-3</v>
      </c>
      <c r="E153">
        <v>6.6226330000000002E-3</v>
      </c>
      <c r="F153">
        <v>-6.3758792999999994E-2</v>
      </c>
      <c r="G153">
        <v>-1.1133581E-2</v>
      </c>
      <c r="H153">
        <v>-1.0013473E-2</v>
      </c>
    </row>
    <row r="154" spans="1:8" x14ac:dyDescent="0.2">
      <c r="A154" s="2">
        <v>43844</v>
      </c>
      <c r="B154">
        <v>-1.5257859999999999E-3</v>
      </c>
      <c r="C154">
        <v>-8.9194100000000004E-4</v>
      </c>
      <c r="D154">
        <v>-1.162556E-2</v>
      </c>
      <c r="E154">
        <v>-5.818592E-3</v>
      </c>
      <c r="F154">
        <v>3.6450470999999998E-2</v>
      </c>
      <c r="G154">
        <v>-1.711939E-3</v>
      </c>
      <c r="H154">
        <v>3.6832660000000001E-3</v>
      </c>
    </row>
    <row r="155" spans="1:8" x14ac:dyDescent="0.2">
      <c r="A155" s="2">
        <v>43845</v>
      </c>
      <c r="B155">
        <v>2.2573070000000001E-3</v>
      </c>
      <c r="C155">
        <v>5.8172889999999998E-3</v>
      </c>
      <c r="D155">
        <v>-3.9769590000000004E-3</v>
      </c>
      <c r="E155">
        <v>5.7977269999999999E-3</v>
      </c>
      <c r="F155">
        <v>2.8667920999999999E-2</v>
      </c>
      <c r="G155">
        <v>-1.558823E-3</v>
      </c>
      <c r="H155">
        <v>-2.8992436E-2</v>
      </c>
    </row>
    <row r="156" spans="1:8" x14ac:dyDescent="0.2">
      <c r="A156" s="2">
        <v>43846</v>
      </c>
      <c r="B156">
        <v>8.2839779999999991E-3</v>
      </c>
      <c r="C156">
        <v>-1.5707410000000001E-3</v>
      </c>
      <c r="D156">
        <v>8.5134700000000004E-3</v>
      </c>
      <c r="E156">
        <v>8.6478800000000002E-3</v>
      </c>
      <c r="F156">
        <v>2.3100695000000001E-2</v>
      </c>
      <c r="G156">
        <v>-1.4140026999999999E-2</v>
      </c>
      <c r="H156">
        <v>-1.037537E-2</v>
      </c>
    </row>
    <row r="157" spans="1:8" x14ac:dyDescent="0.2">
      <c r="A157" s="2">
        <v>43847</v>
      </c>
      <c r="B157">
        <v>3.107697E-3</v>
      </c>
      <c r="C157">
        <v>1.8437250000000001E-3</v>
      </c>
      <c r="D157">
        <v>-7.0645079999999997E-3</v>
      </c>
      <c r="E157">
        <v>1.9570326999999998E-2</v>
      </c>
      <c r="F157">
        <v>-9.9887763000000004E-2</v>
      </c>
      <c r="G157">
        <v>-3.4871049999999999E-3</v>
      </c>
      <c r="H157">
        <v>-1.1186962E-2</v>
      </c>
    </row>
    <row r="158" spans="1:8" x14ac:dyDescent="0.2">
      <c r="A158" s="2">
        <v>43851</v>
      </c>
      <c r="B158">
        <v>-1.9601190000000002E-3</v>
      </c>
      <c r="C158">
        <v>1.0909839999999999E-3</v>
      </c>
      <c r="D158">
        <v>1.4523579E-2</v>
      </c>
      <c r="E158">
        <v>2.7050899999999998E-3</v>
      </c>
      <c r="F158">
        <v>2.8920464E-2</v>
      </c>
      <c r="G158">
        <v>-5.5727950000000002E-3</v>
      </c>
      <c r="H158">
        <v>-1.2558741E-2</v>
      </c>
    </row>
    <row r="159" spans="1:8" x14ac:dyDescent="0.2">
      <c r="A159" s="2">
        <v>43852</v>
      </c>
      <c r="B159">
        <v>1.2075500000000001E-4</v>
      </c>
      <c r="C159">
        <v>3.4059800000000001E-4</v>
      </c>
      <c r="D159">
        <v>-2.4024810000000001E-3</v>
      </c>
      <c r="E159">
        <v>1.0435990000000001E-3</v>
      </c>
      <c r="F159">
        <v>-1.7832015E-2</v>
      </c>
      <c r="G159">
        <v>1.2219472E-2</v>
      </c>
      <c r="H159">
        <v>-3.7449720000000001E-3</v>
      </c>
    </row>
    <row r="160" spans="1:8" x14ac:dyDescent="0.2">
      <c r="A160" s="2">
        <v>43853</v>
      </c>
      <c r="B160">
        <v>1.146216E-3</v>
      </c>
      <c r="C160">
        <v>2.245599E-3</v>
      </c>
      <c r="D160">
        <v>-1.5270279999999999E-3</v>
      </c>
      <c r="E160">
        <v>4.7101700000000001E-4</v>
      </c>
      <c r="F160">
        <v>6.3639559999999996E-3</v>
      </c>
      <c r="G160">
        <v>8.4812370000000008E-3</v>
      </c>
      <c r="H160">
        <v>-1.1500565000000001E-2</v>
      </c>
    </row>
    <row r="161" spans="1:8" x14ac:dyDescent="0.2">
      <c r="A161" s="2">
        <v>43854</v>
      </c>
      <c r="B161">
        <v>-8.9328589999999996E-3</v>
      </c>
      <c r="C161">
        <v>5.8285539999999997E-3</v>
      </c>
      <c r="D161">
        <v>-1.2247134E-2</v>
      </c>
      <c r="E161">
        <v>-1.3503512000000001E-2</v>
      </c>
      <c r="F161">
        <v>-4.9655599000000002E-2</v>
      </c>
      <c r="G161">
        <v>-1.2432248999999999E-2</v>
      </c>
      <c r="H161">
        <v>-1.5298061E-2</v>
      </c>
    </row>
    <row r="162" spans="1:8" x14ac:dyDescent="0.2">
      <c r="A162" s="2">
        <v>43857</v>
      </c>
      <c r="B162">
        <v>-1.6159270999999999E-2</v>
      </c>
      <c r="C162">
        <v>6.8021260000000004E-3</v>
      </c>
      <c r="D162">
        <v>-1.8049394999999999E-2</v>
      </c>
      <c r="E162">
        <v>-2.2623748999999999E-2</v>
      </c>
      <c r="F162">
        <v>-3.8614836E-2</v>
      </c>
      <c r="G162">
        <v>1.0710455000000001E-2</v>
      </c>
      <c r="H162">
        <v>-3.3401759000000003E-2</v>
      </c>
    </row>
    <row r="163" spans="1:8" x14ac:dyDescent="0.2">
      <c r="A163" s="2">
        <v>43858</v>
      </c>
      <c r="B163">
        <v>1.0424654E-2</v>
      </c>
      <c r="C163">
        <v>-8.9668679999999994E-3</v>
      </c>
      <c r="D163">
        <v>1.3532422000000001E-2</v>
      </c>
      <c r="E163">
        <v>1.2929536E-2</v>
      </c>
      <c r="F163">
        <v>6.6701494E-2</v>
      </c>
      <c r="G163">
        <v>8.2690039999999999E-3</v>
      </c>
      <c r="H163">
        <v>4.3548220000000004E-3</v>
      </c>
    </row>
    <row r="164" spans="1:8" x14ac:dyDescent="0.2">
      <c r="A164" s="2">
        <v>43859</v>
      </c>
      <c r="B164">
        <v>-8.2636700000000005E-4</v>
      </c>
      <c r="C164">
        <v>5.4032480000000003E-3</v>
      </c>
      <c r="D164">
        <v>2.5597860000000001E-3</v>
      </c>
      <c r="E164">
        <v>4.1700849999999996E-3</v>
      </c>
      <c r="F164">
        <v>-3.1425578000000003E-2</v>
      </c>
      <c r="G164">
        <v>-9.3265299999999998E-4</v>
      </c>
      <c r="H164">
        <v>1.2392195E-2</v>
      </c>
    </row>
    <row r="165" spans="1:8" x14ac:dyDescent="0.2">
      <c r="A165" s="2">
        <v>43860</v>
      </c>
      <c r="B165">
        <v>3.2400990000000002E-3</v>
      </c>
      <c r="C165" s="3">
        <v>6.7299999999999996E-5</v>
      </c>
      <c r="D165">
        <v>6.8013889999999997E-3</v>
      </c>
      <c r="E165">
        <v>-1.914612E-3</v>
      </c>
      <c r="F165">
        <v>-1.8101434999999999E-2</v>
      </c>
      <c r="G165">
        <v>-4.2079739999999997E-3</v>
      </c>
      <c r="H165">
        <v>1.4082099000000001E-2</v>
      </c>
    </row>
    <row r="166" spans="1:8" x14ac:dyDescent="0.2">
      <c r="A166" s="2">
        <v>43861</v>
      </c>
      <c r="B166">
        <v>-1.8324780999999998E-2</v>
      </c>
      <c r="C166">
        <v>5.7757080000000001E-3</v>
      </c>
      <c r="D166">
        <v>7.1195658999999994E-2</v>
      </c>
      <c r="E166">
        <v>-1.4954924E-2</v>
      </c>
      <c r="F166">
        <v>0</v>
      </c>
      <c r="G166">
        <v>-1.3047391E-2</v>
      </c>
      <c r="H166">
        <v>2.7561159999999999E-3</v>
      </c>
    </row>
    <row r="167" spans="1:8" x14ac:dyDescent="0.2">
      <c r="A167" s="2">
        <v>43864</v>
      </c>
      <c r="B167">
        <v>7.4010839999999996E-3</v>
      </c>
      <c r="C167">
        <v>-6.5168780000000003E-3</v>
      </c>
      <c r="D167">
        <v>-2.2527340000000002E-3</v>
      </c>
      <c r="E167">
        <v>3.5419422999999998E-2</v>
      </c>
      <c r="F167">
        <v>3.6478231999999999E-2</v>
      </c>
      <c r="G167">
        <v>4.8790160999999999E-2</v>
      </c>
      <c r="H167">
        <v>-4.5803775999999997E-2</v>
      </c>
    </row>
    <row r="168" spans="1:8" x14ac:dyDescent="0.2">
      <c r="A168" s="2">
        <v>43865</v>
      </c>
      <c r="B168">
        <v>1.5126295E-2</v>
      </c>
      <c r="C168">
        <v>-1.3094308000000001E-2</v>
      </c>
      <c r="D168">
        <v>2.2433812000000001E-2</v>
      </c>
      <c r="E168">
        <v>-2.6506743999999999E-2</v>
      </c>
      <c r="F168">
        <v>4.7794626999999999E-2</v>
      </c>
      <c r="G168">
        <v>1.5550566E-2</v>
      </c>
      <c r="H168">
        <v>2.5226525E-2</v>
      </c>
    </row>
    <row r="169" spans="1:8" x14ac:dyDescent="0.2">
      <c r="A169" s="2">
        <v>43866</v>
      </c>
      <c r="B169">
        <v>1.148184E-2</v>
      </c>
      <c r="C169">
        <v>1.228556E-3</v>
      </c>
      <c r="D169">
        <v>-4.7926890000000002E-3</v>
      </c>
      <c r="E169">
        <v>8.0132200000000004E-4</v>
      </c>
      <c r="F169">
        <v>2.4456565999999999E-2</v>
      </c>
      <c r="G169">
        <v>-2.2961895999999999E-2</v>
      </c>
      <c r="H169">
        <v>3.9480046999999997E-2</v>
      </c>
    </row>
    <row r="170" spans="1:8" x14ac:dyDescent="0.2">
      <c r="A170" s="2">
        <v>43867</v>
      </c>
      <c r="B170">
        <v>3.3592069999999999E-3</v>
      </c>
      <c r="C170">
        <v>5.3739340000000003E-3</v>
      </c>
      <c r="D170">
        <v>5.0658949999999999E-3</v>
      </c>
      <c r="E170">
        <v>1.914942E-2</v>
      </c>
      <c r="F170">
        <v>-4.4577990999999997E-2</v>
      </c>
      <c r="G170">
        <v>3.4908024000000003E-2</v>
      </c>
      <c r="H170">
        <v>-1.441475E-3</v>
      </c>
    </row>
    <row r="171" spans="1:8" x14ac:dyDescent="0.2">
      <c r="A171" s="2">
        <v>43868</v>
      </c>
      <c r="B171">
        <v>-5.3439100000000003E-3</v>
      </c>
      <c r="C171">
        <v>2.642363E-3</v>
      </c>
      <c r="D171">
        <v>1.4069722E-2</v>
      </c>
      <c r="E171">
        <v>2.030142E-3</v>
      </c>
      <c r="F171">
        <v>2.89946E-3</v>
      </c>
      <c r="G171">
        <v>9.6295410000000001E-3</v>
      </c>
      <c r="H171">
        <v>-1.3981171000000001E-2</v>
      </c>
    </row>
    <row r="172" spans="1:8" x14ac:dyDescent="0.2">
      <c r="A172" s="2">
        <v>43871</v>
      </c>
      <c r="B172">
        <v>7.4375960000000003E-3</v>
      </c>
      <c r="C172">
        <v>2.5679489999999999E-3</v>
      </c>
      <c r="D172">
        <v>2.5934242E-2</v>
      </c>
      <c r="E172">
        <v>1.9713463000000001E-2</v>
      </c>
      <c r="F172">
        <v>2.5158481E-2</v>
      </c>
      <c r="G172">
        <v>1.740826E-3</v>
      </c>
      <c r="H172">
        <v>6.9242449999999999E-3</v>
      </c>
    </row>
    <row r="173" spans="1:8" x14ac:dyDescent="0.2">
      <c r="A173" s="2">
        <v>43872</v>
      </c>
      <c r="B173">
        <v>1.7315500000000001E-3</v>
      </c>
      <c r="C173">
        <v>-3.4478920000000001E-3</v>
      </c>
      <c r="D173">
        <v>7.8839519999999996E-3</v>
      </c>
      <c r="E173" s="3">
        <v>7.2899999999999997E-5</v>
      </c>
      <c r="F173">
        <v>-2.7477376000000001E-2</v>
      </c>
      <c r="G173">
        <v>-1.7989453999999998E-2</v>
      </c>
      <c r="H173">
        <v>3.0226724999999999E-2</v>
      </c>
    </row>
    <row r="174" spans="1:8" x14ac:dyDescent="0.2">
      <c r="A174" s="2">
        <v>43873</v>
      </c>
      <c r="B174">
        <v>6.4221060000000003E-3</v>
      </c>
      <c r="C174">
        <v>-8.1307799999999996E-4</v>
      </c>
      <c r="D174">
        <v>4.268333E-3</v>
      </c>
      <c r="E174">
        <v>6.2635110000000003E-3</v>
      </c>
      <c r="F174">
        <v>-2.3489019999999999E-2</v>
      </c>
      <c r="G174">
        <v>-1.2026055000000001E-2</v>
      </c>
      <c r="H174">
        <v>3.7518480999999999E-2</v>
      </c>
    </row>
    <row r="175" spans="1:8" x14ac:dyDescent="0.2">
      <c r="A175" s="2">
        <v>43874</v>
      </c>
      <c r="B175">
        <v>-1.067536E-3</v>
      </c>
      <c r="C175">
        <v>5.6773040000000002E-3</v>
      </c>
      <c r="D175">
        <v>-4.7007919999999996E-3</v>
      </c>
      <c r="E175">
        <v>-2.3805279999999998E-3</v>
      </c>
      <c r="F175">
        <v>-4.6208842999999999E-2</v>
      </c>
      <c r="G175">
        <v>-2.2428999999999999E-3</v>
      </c>
      <c r="H175">
        <v>9.6260089999999996E-3</v>
      </c>
    </row>
    <row r="176" spans="1:8" x14ac:dyDescent="0.2">
      <c r="A176" s="2">
        <v>43875</v>
      </c>
      <c r="B176">
        <v>1.6008319999999999E-3</v>
      </c>
      <c r="C176">
        <v>4.1697219999999998E-3</v>
      </c>
      <c r="D176">
        <v>-7.0016200000000001E-3</v>
      </c>
      <c r="E176">
        <v>4.006038E-3</v>
      </c>
      <c r="F176">
        <v>-4.3886188999999999E-2</v>
      </c>
      <c r="G176">
        <v>1.1312930000000001E-2</v>
      </c>
      <c r="H176">
        <v>-1.9859740000000001E-2</v>
      </c>
    </row>
    <row r="177" spans="1:8" x14ac:dyDescent="0.2">
      <c r="A177" s="2">
        <v>43879</v>
      </c>
      <c r="B177">
        <v>-2.580326E-3</v>
      </c>
      <c r="C177">
        <v>1.2737350999999999E-2</v>
      </c>
      <c r="D177">
        <v>9.6957339999999993E-3</v>
      </c>
      <c r="E177">
        <v>-7.0381700000000003E-4</v>
      </c>
      <c r="F177">
        <v>6.0548127E-2</v>
      </c>
      <c r="G177">
        <v>-8.1741620000000004E-3</v>
      </c>
      <c r="H177">
        <v>-3.2407026999999998E-2</v>
      </c>
    </row>
    <row r="178" spans="1:8" x14ac:dyDescent="0.2">
      <c r="A178" s="2">
        <v>43880</v>
      </c>
      <c r="B178">
        <v>4.7698410000000004E-3</v>
      </c>
      <c r="C178">
        <v>5.8142860000000001E-3</v>
      </c>
      <c r="D178">
        <v>6.7269879999999997E-3</v>
      </c>
      <c r="E178">
        <v>4.6087200000000002E-3</v>
      </c>
      <c r="F178">
        <v>-1.224768E-3</v>
      </c>
      <c r="G178">
        <v>5.060986E-3</v>
      </c>
      <c r="H178">
        <v>2.1374279E-2</v>
      </c>
    </row>
    <row r="179" spans="1:8" x14ac:dyDescent="0.2">
      <c r="A179" s="2">
        <v>43881</v>
      </c>
      <c r="B179">
        <v>-4.1167089999999996E-3</v>
      </c>
      <c r="C179">
        <v>4.0763400000000003E-3</v>
      </c>
      <c r="D179">
        <v>-7.919822E-3</v>
      </c>
      <c r="E179">
        <v>-5.6094500000000002E-3</v>
      </c>
      <c r="F179">
        <v>5.4995649999999997E-3</v>
      </c>
      <c r="G179">
        <v>-5.2102609999999999E-3</v>
      </c>
      <c r="H179">
        <v>4.3584681E-2</v>
      </c>
    </row>
    <row r="180" spans="1:8" x14ac:dyDescent="0.2">
      <c r="A180" s="2">
        <v>43882</v>
      </c>
      <c r="B180">
        <v>-1.0351661E-2</v>
      </c>
      <c r="C180">
        <v>1.4913456E-2</v>
      </c>
      <c r="D180">
        <v>-2.6892269999999999E-2</v>
      </c>
      <c r="E180">
        <v>-2.2003670999999999E-2</v>
      </c>
      <c r="F180">
        <v>-1.9692925E-2</v>
      </c>
      <c r="G180">
        <v>3.9507655000000003E-2</v>
      </c>
      <c r="H180">
        <v>-1.8930077999999999E-2</v>
      </c>
    </row>
    <row r="181" spans="1:8" x14ac:dyDescent="0.2">
      <c r="A181" s="2">
        <v>43885</v>
      </c>
      <c r="B181">
        <v>-3.3727841000000001E-2</v>
      </c>
      <c r="C181">
        <v>8.945003E-3</v>
      </c>
      <c r="D181">
        <v>-4.2234993999999998E-2</v>
      </c>
      <c r="E181">
        <v>-4.3712894000000002E-2</v>
      </c>
      <c r="F181">
        <v>-8.4246695999999996E-2</v>
      </c>
      <c r="G181">
        <v>4.4888386000000002E-2</v>
      </c>
      <c r="H181">
        <v>-5.6710884000000003E-2</v>
      </c>
    </row>
    <row r="182" spans="1:8" x14ac:dyDescent="0.2">
      <c r="A182" s="2">
        <v>43886</v>
      </c>
      <c r="B182">
        <v>-3.0770750999999999E-2</v>
      </c>
      <c r="C182">
        <v>-1.8035934999999999E-2</v>
      </c>
      <c r="D182">
        <v>-1.8358011E-2</v>
      </c>
      <c r="E182">
        <v>-2.3587957999999999E-2</v>
      </c>
      <c r="F182">
        <v>-1.9113191000000002E-2</v>
      </c>
      <c r="G182">
        <v>-3.9165888000000003E-2</v>
      </c>
      <c r="H182">
        <v>-5.0474059000000002E-2</v>
      </c>
    </row>
    <row r="183" spans="1:8" x14ac:dyDescent="0.2">
      <c r="A183" s="2">
        <v>43887</v>
      </c>
      <c r="B183">
        <v>-3.6849959999999998E-3</v>
      </c>
      <c r="C183">
        <v>4.3609800000000004E-3</v>
      </c>
      <c r="D183">
        <v>3.4663010000000002E-3</v>
      </c>
      <c r="E183">
        <v>3.4009610000000001E-3</v>
      </c>
      <c r="F183">
        <v>-8.9997219999999999E-3</v>
      </c>
      <c r="G183">
        <v>6.3557278999999994E-2</v>
      </c>
      <c r="H183">
        <v>-1.6130884000000002E-2</v>
      </c>
    </row>
    <row r="184" spans="1:8" x14ac:dyDescent="0.2">
      <c r="A184" s="2">
        <v>43888</v>
      </c>
      <c r="B184">
        <v>-4.5951468000000002E-2</v>
      </c>
      <c r="C184">
        <v>1.94816E-4</v>
      </c>
      <c r="D184">
        <v>-4.9333309999999998E-2</v>
      </c>
      <c r="E184">
        <v>-5.5405248999999997E-2</v>
      </c>
      <c r="F184">
        <v>6.7229610999999995E-2</v>
      </c>
      <c r="G184">
        <v>-2.7688974000000002E-2</v>
      </c>
      <c r="H184">
        <v>-8.6680982000000004E-2</v>
      </c>
    </row>
    <row r="185" spans="1:8" x14ac:dyDescent="0.2">
      <c r="A185" s="2">
        <v>43889</v>
      </c>
      <c r="B185">
        <v>-4.210391E-3</v>
      </c>
      <c r="C185">
        <v>-3.7176018999999998E-2</v>
      </c>
      <c r="D185">
        <v>-2.9195399999999998E-4</v>
      </c>
      <c r="E185">
        <v>1.5985763E-2</v>
      </c>
      <c r="F185">
        <v>6.0548127E-2</v>
      </c>
      <c r="G185">
        <v>-4.6480736000000002E-2</v>
      </c>
      <c r="H185">
        <v>-1.0697577999999999E-2</v>
      </c>
    </row>
    <row r="186" spans="1:8" x14ac:dyDescent="0.2">
      <c r="A186" s="2">
        <v>43892</v>
      </c>
      <c r="B186">
        <v>4.2395004999999999E-2</v>
      </c>
      <c r="C186">
        <v>5.5110840000000003E-3</v>
      </c>
      <c r="D186">
        <v>3.6588468999999998E-2</v>
      </c>
      <c r="E186">
        <v>3.6493787999999999E-2</v>
      </c>
      <c r="F186">
        <v>0.52853805099999995</v>
      </c>
      <c r="G186">
        <v>8.3496953999999998E-2</v>
      </c>
      <c r="H186">
        <v>6.5160790000000001E-3</v>
      </c>
    </row>
    <row r="187" spans="1:8" x14ac:dyDescent="0.2">
      <c r="A187" s="2">
        <v>43893</v>
      </c>
      <c r="B187">
        <v>-2.9050362E-2</v>
      </c>
      <c r="C187">
        <v>3.0950390000000001E-2</v>
      </c>
      <c r="D187">
        <v>-2.3278638000000001E-2</v>
      </c>
      <c r="E187">
        <v>-3.4956843000000001E-2</v>
      </c>
      <c r="F187">
        <v>-0.116363595</v>
      </c>
      <c r="G187">
        <v>-1.5908396000000002E-2</v>
      </c>
      <c r="H187">
        <v>-5.5127012000000003E-2</v>
      </c>
    </row>
    <row r="188" spans="1:8" x14ac:dyDescent="0.2">
      <c r="A188" s="2">
        <v>43894</v>
      </c>
      <c r="B188">
        <v>4.1173636999999999E-2</v>
      </c>
      <c r="C188">
        <v>1.7529900000000001E-3</v>
      </c>
      <c r="D188">
        <v>3.4414239999999999E-2</v>
      </c>
      <c r="E188">
        <v>3.3090623999999999E-2</v>
      </c>
      <c r="F188">
        <v>7.5120675999999997E-2</v>
      </c>
      <c r="G188">
        <v>2.3966039000000001E-2</v>
      </c>
      <c r="H188">
        <v>1.5596206E-2</v>
      </c>
    </row>
    <row r="189" spans="1:8" x14ac:dyDescent="0.2">
      <c r="A189" s="2">
        <v>43895</v>
      </c>
      <c r="B189">
        <v>-3.3806750000000003E-2</v>
      </c>
      <c r="C189">
        <v>2.1370950999999999E-2</v>
      </c>
      <c r="D189">
        <v>-2.6566580999999999E-2</v>
      </c>
      <c r="E189">
        <v>-4.9892796000000003E-2</v>
      </c>
      <c r="F189">
        <v>-1.8209894000000001E-2</v>
      </c>
      <c r="G189">
        <v>1.577431E-3</v>
      </c>
      <c r="H189">
        <v>-0.107348392</v>
      </c>
    </row>
    <row r="190" spans="1:8" x14ac:dyDescent="0.2">
      <c r="A190" s="2">
        <v>43896</v>
      </c>
      <c r="B190">
        <v>-1.6669276E-2</v>
      </c>
      <c r="C190">
        <v>3.8088899999999998E-4</v>
      </c>
      <c r="D190">
        <v>-1.1994572E-2</v>
      </c>
      <c r="E190">
        <v>-1.5763764E-2</v>
      </c>
      <c r="F190">
        <v>-4.3025813000000003E-2</v>
      </c>
      <c r="G190">
        <v>5.2330505999999999E-2</v>
      </c>
      <c r="H190">
        <v>-5.1280461999999999E-2</v>
      </c>
    </row>
    <row r="191" spans="1:8" x14ac:dyDescent="0.2">
      <c r="A191" s="2">
        <v>43899</v>
      </c>
      <c r="B191">
        <v>-8.1312522999999998E-2</v>
      </c>
      <c r="C191">
        <v>1.648875E-3</v>
      </c>
      <c r="D191">
        <v>-5.43019E-2</v>
      </c>
      <c r="E191">
        <v>-6.5935541E-2</v>
      </c>
      <c r="F191">
        <v>-0.13960209100000001</v>
      </c>
      <c r="G191">
        <v>-8.7215443000000004E-2</v>
      </c>
      <c r="H191">
        <v>-0.14634812699999999</v>
      </c>
    </row>
    <row r="192" spans="1:8" x14ac:dyDescent="0.2">
      <c r="A192" s="2">
        <v>43900</v>
      </c>
      <c r="B192">
        <v>5.0450586999999998E-2</v>
      </c>
      <c r="C192">
        <v>-2.1327151999999999E-2</v>
      </c>
      <c r="D192">
        <v>4.9413812000000001E-2</v>
      </c>
      <c r="E192">
        <v>5.1959805999999997E-2</v>
      </c>
      <c r="F192">
        <v>6.0192018E-2</v>
      </c>
      <c r="G192">
        <v>-1.6180256E-2</v>
      </c>
      <c r="H192">
        <v>2.0486544999999998E-2</v>
      </c>
    </row>
    <row r="193" spans="1:8" x14ac:dyDescent="0.2">
      <c r="A193" s="2">
        <v>43901</v>
      </c>
      <c r="B193">
        <v>-4.9976738E-2</v>
      </c>
      <c r="C193">
        <v>-3.566704E-3</v>
      </c>
      <c r="D193">
        <v>-3.8230391000000002E-2</v>
      </c>
      <c r="E193">
        <v>-5.2083233999999999E-2</v>
      </c>
      <c r="F193">
        <v>-8.4379264999999995E-2</v>
      </c>
      <c r="G193">
        <v>1.8625582000000002E-2</v>
      </c>
      <c r="H193">
        <v>-9.6005665000000004E-2</v>
      </c>
    </row>
    <row r="194" spans="1:8" x14ac:dyDescent="0.2">
      <c r="A194" s="2">
        <v>43902</v>
      </c>
      <c r="B194">
        <v>-0.100568861</v>
      </c>
      <c r="C194">
        <v>-4.0705603999999999E-2</v>
      </c>
      <c r="D194">
        <v>-8.2535020000000001E-2</v>
      </c>
      <c r="E194">
        <v>-8.6307782E-2</v>
      </c>
      <c r="F194">
        <v>-0.13757504700000001</v>
      </c>
      <c r="G194">
        <v>-7.2001783999999999E-2</v>
      </c>
      <c r="H194">
        <v>-0.31483310799999997</v>
      </c>
    </row>
    <row r="195" spans="1:8" x14ac:dyDescent="0.2">
      <c r="A195" s="2">
        <v>43903</v>
      </c>
      <c r="B195">
        <v>8.2028091999999997E-2</v>
      </c>
      <c r="C195">
        <v>-3.0991553000000002E-2</v>
      </c>
      <c r="D195">
        <v>6.2644526000000006E-2</v>
      </c>
      <c r="E195">
        <v>8.9855792000000004E-2</v>
      </c>
      <c r="F195">
        <v>5.4011499999999997E-4</v>
      </c>
      <c r="G195">
        <v>3.1151563E-2</v>
      </c>
      <c r="H195">
        <v>8.4970589999999999E-2</v>
      </c>
    </row>
    <row r="196" spans="1:8" x14ac:dyDescent="0.2">
      <c r="A196" s="2">
        <v>43906</v>
      </c>
      <c r="B196">
        <v>-0.115886537</v>
      </c>
      <c r="C196">
        <v>-1.1512125999999999E-2</v>
      </c>
      <c r="D196">
        <v>-5.5192957000000001E-2</v>
      </c>
      <c r="E196">
        <v>-0.11766726299999999</v>
      </c>
      <c r="F196">
        <v>-0.11549087299999999</v>
      </c>
      <c r="G196">
        <v>-2.6496335999999999E-2</v>
      </c>
      <c r="H196">
        <v>-0.20554249799999999</v>
      </c>
    </row>
    <row r="197" spans="1:8" x14ac:dyDescent="0.2">
      <c r="A197" s="2">
        <v>43907</v>
      </c>
      <c r="B197">
        <v>5.2584921E-2</v>
      </c>
      <c r="C197">
        <v>1.3464426E-2</v>
      </c>
      <c r="D197">
        <v>6.7907284999999998E-2</v>
      </c>
      <c r="E197">
        <v>3.2187897E-2</v>
      </c>
      <c r="F197">
        <v>6.7941805999999993E-2</v>
      </c>
      <c r="G197">
        <v>7.8411301000000003E-2</v>
      </c>
      <c r="H197">
        <v>4.9264999999999997E-4</v>
      </c>
    </row>
    <row r="198" spans="1:8" x14ac:dyDescent="0.2">
      <c r="A198" s="2">
        <v>43908</v>
      </c>
      <c r="B198">
        <v>-5.1959750999999998E-2</v>
      </c>
      <c r="C198">
        <v>-2.0123107000000001E-2</v>
      </c>
      <c r="D198">
        <v>1.2183223E-2</v>
      </c>
      <c r="E198">
        <v>-2.0753247999999998E-2</v>
      </c>
      <c r="F198">
        <v>-8.6290897000000005E-2</v>
      </c>
      <c r="G198">
        <v>6.3682701999999994E-2</v>
      </c>
      <c r="H198">
        <v>-0.19222259</v>
      </c>
    </row>
    <row r="199" spans="1:8" x14ac:dyDescent="0.2">
      <c r="A199" s="2">
        <v>43909</v>
      </c>
      <c r="B199">
        <v>2.122723E-3</v>
      </c>
      <c r="C199">
        <v>-1.9086493E-2</v>
      </c>
      <c r="D199">
        <v>2.7450397000000001E-2</v>
      </c>
      <c r="E199">
        <v>1.6717602000000002E-2</v>
      </c>
      <c r="F199">
        <v>0.16624644999999999</v>
      </c>
      <c r="G199">
        <v>-1.1014799E-2</v>
      </c>
      <c r="H199">
        <v>-1.792692E-3</v>
      </c>
    </row>
    <row r="200" spans="1:8" x14ac:dyDescent="0.2">
      <c r="A200" s="2">
        <v>43910</v>
      </c>
      <c r="B200">
        <v>-4.9913372999999997E-2</v>
      </c>
      <c r="C200">
        <v>1.4884382999999999E-2</v>
      </c>
      <c r="D200">
        <v>-1.8696493000000002E-2</v>
      </c>
      <c r="E200">
        <v>-3.9290020000000002E-2</v>
      </c>
      <c r="F200">
        <v>-6.5898531999999996E-2</v>
      </c>
      <c r="G200">
        <v>-6.9720616999999999E-2</v>
      </c>
      <c r="H200">
        <v>0.12519840500000001</v>
      </c>
    </row>
    <row r="201" spans="1:8" x14ac:dyDescent="0.2">
      <c r="A201" s="2">
        <v>43913</v>
      </c>
      <c r="B201">
        <v>-2.5900755000000001E-2</v>
      </c>
      <c r="C201">
        <v>4.3231496000000001E-2</v>
      </c>
      <c r="D201">
        <v>3.0272357999999999E-2</v>
      </c>
      <c r="E201">
        <v>-1.4749346E-2</v>
      </c>
      <c r="F201">
        <v>2.0448396000000001E-2</v>
      </c>
      <c r="G201">
        <v>-8.9121249999999999E-3</v>
      </c>
      <c r="H201">
        <v>-0.13119713199999999</v>
      </c>
    </row>
    <row r="202" spans="1:8" x14ac:dyDescent="0.2">
      <c r="A202" s="2">
        <v>43914</v>
      </c>
      <c r="B202">
        <v>8.6730994000000006E-2</v>
      </c>
      <c r="C202">
        <v>4.7389519999999997E-2</v>
      </c>
      <c r="D202">
        <v>1.9397277000000001E-2</v>
      </c>
      <c r="E202">
        <v>7.1081602999999993E-2</v>
      </c>
      <c r="F202">
        <v>0.10234719</v>
      </c>
      <c r="G202">
        <v>1.8421732E-2</v>
      </c>
      <c r="H202">
        <v>5.1594041E-2</v>
      </c>
    </row>
    <row r="203" spans="1:8" x14ac:dyDescent="0.2">
      <c r="A203" s="2">
        <v>43915</v>
      </c>
      <c r="B203">
        <v>1.4859234000000001E-2</v>
      </c>
      <c r="C203">
        <v>-1.3784207999999999E-2</v>
      </c>
      <c r="D203">
        <v>-2.8366178999999998E-2</v>
      </c>
      <c r="E203">
        <v>-2.8585482999999998E-2</v>
      </c>
      <c r="F203">
        <v>1.7621630999999999E-2</v>
      </c>
      <c r="G203">
        <v>-5.9898077000000001E-2</v>
      </c>
      <c r="H203">
        <v>0.18754601000000001</v>
      </c>
    </row>
    <row r="204" spans="1:8" x14ac:dyDescent="0.2">
      <c r="A204" s="2">
        <v>43916</v>
      </c>
      <c r="B204">
        <v>5.6748699E-2</v>
      </c>
      <c r="C204">
        <v>1.2740715E-2</v>
      </c>
      <c r="D204">
        <v>3.6267470000000003E-2</v>
      </c>
      <c r="E204">
        <v>5.2356239999999998E-2</v>
      </c>
      <c r="F204">
        <v>2.9638830000000001E-2</v>
      </c>
      <c r="G204">
        <v>5.8545100000000003E-2</v>
      </c>
      <c r="H204">
        <v>9.1815805E-2</v>
      </c>
    </row>
    <row r="205" spans="1:8" x14ac:dyDescent="0.2">
      <c r="A205" s="2">
        <v>43917</v>
      </c>
      <c r="B205">
        <v>-3.0238259999999999E-2</v>
      </c>
      <c r="C205">
        <v>-6.4814490000000002E-3</v>
      </c>
      <c r="D205">
        <v>-2.8734293000000001E-2</v>
      </c>
      <c r="E205">
        <v>-4.4928073999999998E-2</v>
      </c>
      <c r="F205">
        <v>-8.0906620999999998E-2</v>
      </c>
      <c r="G205">
        <v>-1.3768905999999999E-2</v>
      </c>
      <c r="H205">
        <v>4.3206899999999999E-4</v>
      </c>
    </row>
    <row r="206" spans="1:8" x14ac:dyDescent="0.2">
      <c r="A206" s="2">
        <v>43920</v>
      </c>
      <c r="B206">
        <v>3.1959525000000003E-2</v>
      </c>
      <c r="C206">
        <v>4.39099E-3</v>
      </c>
      <c r="D206">
        <v>3.3051222999999998E-2</v>
      </c>
      <c r="E206">
        <v>3.1993433000000002E-2</v>
      </c>
      <c r="F206">
        <v>2.2223164E-2</v>
      </c>
      <c r="G206">
        <v>4.1409356000000001E-2</v>
      </c>
      <c r="H206">
        <v>4.9715389999999998E-2</v>
      </c>
    </row>
    <row r="207" spans="1:8" x14ac:dyDescent="0.2">
      <c r="A207" s="2">
        <v>43921</v>
      </c>
      <c r="B207">
        <v>-1.5017587000000001E-2</v>
      </c>
      <c r="C207">
        <v>-3.2364822000000001E-2</v>
      </c>
      <c r="D207">
        <v>-7.2719689999999997E-3</v>
      </c>
      <c r="E207">
        <v>1.3846692000000001E-2</v>
      </c>
      <c r="F207">
        <v>-4.1300867999999998E-2</v>
      </c>
      <c r="G207">
        <v>-1.5528856000000001E-2</v>
      </c>
      <c r="H207">
        <v>-2.9616307000000001E-2</v>
      </c>
    </row>
    <row r="208" spans="1:8" x14ac:dyDescent="0.2">
      <c r="A208" s="2">
        <v>43922</v>
      </c>
      <c r="B208">
        <v>-4.6049040999999999E-2</v>
      </c>
      <c r="C208">
        <v>9.4117929999999999E-3</v>
      </c>
      <c r="D208">
        <v>-2.1787455000000001E-2</v>
      </c>
      <c r="E208">
        <v>-5.0433281000000003E-2</v>
      </c>
      <c r="F208">
        <v>-6.1731411E-2</v>
      </c>
      <c r="G208">
        <v>-3.0558498E-2</v>
      </c>
      <c r="H208">
        <v>-0.123781085</v>
      </c>
    </row>
    <row r="209" spans="1:8" x14ac:dyDescent="0.2">
      <c r="A209" s="2">
        <v>43923</v>
      </c>
      <c r="B209">
        <v>2.2813183000000001E-2</v>
      </c>
      <c r="C209">
        <v>1.6260501E-2</v>
      </c>
      <c r="D209">
        <v>5.8173000000000001E-3</v>
      </c>
      <c r="E209">
        <v>1.3672115E-2</v>
      </c>
      <c r="F209">
        <v>1.6597890000000001E-3</v>
      </c>
      <c r="G209">
        <v>5.9821179000000002E-2</v>
      </c>
      <c r="H209">
        <v>1.6631340000000001E-2</v>
      </c>
    </row>
    <row r="210" spans="1:8" x14ac:dyDescent="0.2">
      <c r="A210" s="2">
        <v>43924</v>
      </c>
      <c r="B210">
        <v>-1.4559671999999999E-2</v>
      </c>
      <c r="C210">
        <v>4.9253099999999996E-3</v>
      </c>
      <c r="D210">
        <v>-6.3993139999999997E-3</v>
      </c>
      <c r="E210">
        <v>-2.0697322000000001E-2</v>
      </c>
      <c r="F210">
        <v>-1.5037903E-2</v>
      </c>
      <c r="G210">
        <v>1.5851812999999999E-2</v>
      </c>
      <c r="H210">
        <v>-5.6216345000000001E-2</v>
      </c>
    </row>
    <row r="211" spans="1:8" x14ac:dyDescent="0.2">
      <c r="A211" s="2">
        <v>43927</v>
      </c>
      <c r="B211">
        <v>6.5006736999999995E-2</v>
      </c>
      <c r="C211">
        <v>2.7333534E-2</v>
      </c>
      <c r="D211">
        <v>4.6625148999999998E-2</v>
      </c>
      <c r="E211">
        <v>7.7980701999999999E-2</v>
      </c>
      <c r="F211">
        <v>7.1458948999999994E-2</v>
      </c>
      <c r="G211">
        <v>-6.156178E-3</v>
      </c>
      <c r="H211">
        <v>0.140671874</v>
      </c>
    </row>
    <row r="212" spans="1:8" x14ac:dyDescent="0.2">
      <c r="A212" s="2">
        <v>43928</v>
      </c>
      <c r="B212">
        <v>1.0189610000000001E-3</v>
      </c>
      <c r="C212">
        <v>-5.3688709999999999E-3</v>
      </c>
      <c r="D212">
        <v>6.988976E-3</v>
      </c>
      <c r="E212">
        <v>-3.4551999999999999E-4</v>
      </c>
      <c r="F212">
        <v>-2.9694624999999999E-2</v>
      </c>
      <c r="G212">
        <v>-4.0162945999999998E-2</v>
      </c>
      <c r="H212">
        <v>-2.5439964999999998E-2</v>
      </c>
    </row>
    <row r="213" spans="1:8" x14ac:dyDescent="0.2">
      <c r="A213" s="2">
        <v>43929</v>
      </c>
      <c r="B213">
        <v>3.3017295000000002E-2</v>
      </c>
      <c r="C213">
        <v>-8.9478820000000008E-3</v>
      </c>
      <c r="D213">
        <v>1.5488903E-2</v>
      </c>
      <c r="E213">
        <v>1.9835529000000001E-2</v>
      </c>
      <c r="F213">
        <v>3.6982596E-2</v>
      </c>
      <c r="G213">
        <v>4.2763619999999997E-3</v>
      </c>
      <c r="H213">
        <v>7.6928100999999999E-2</v>
      </c>
    </row>
    <row r="214" spans="1:8" x14ac:dyDescent="0.2">
      <c r="A214" s="2">
        <v>43930</v>
      </c>
      <c r="B214">
        <v>1.5102737999999999E-2</v>
      </c>
      <c r="C214">
        <v>2.5788169E-2</v>
      </c>
      <c r="D214">
        <v>-1.17476E-4</v>
      </c>
      <c r="E214">
        <v>9.6618699999999997E-4</v>
      </c>
      <c r="F214">
        <v>6.2818940000000004E-2</v>
      </c>
      <c r="G214">
        <v>-1.9933262E-2</v>
      </c>
      <c r="H214">
        <v>5.2875740999999997E-2</v>
      </c>
    </row>
    <row r="215" spans="1:8" x14ac:dyDescent="0.2">
      <c r="A215" s="2">
        <v>43934</v>
      </c>
      <c r="B215">
        <v>-9.1720880000000001E-3</v>
      </c>
      <c r="C215">
        <v>1.6995105999999999E-2</v>
      </c>
      <c r="D215">
        <v>5.9904509000000002E-2</v>
      </c>
      <c r="E215">
        <v>5.0309550000000001E-3</v>
      </c>
      <c r="F215">
        <v>-1.7690909000000001E-2</v>
      </c>
      <c r="G215">
        <v>2.3792998999999999E-2</v>
      </c>
      <c r="H215">
        <v>-1.1774046999999999E-2</v>
      </c>
    </row>
    <row r="216" spans="1:8" x14ac:dyDescent="0.2">
      <c r="A216" s="2">
        <v>43935</v>
      </c>
      <c r="B216">
        <v>2.9066323000000002E-2</v>
      </c>
      <c r="C216">
        <v>7.8373020000000009E-3</v>
      </c>
      <c r="D216">
        <v>5.1424205000000001E-2</v>
      </c>
      <c r="E216">
        <v>4.1561498000000002E-2</v>
      </c>
      <c r="F216">
        <v>7.5417401999999994E-2</v>
      </c>
      <c r="G216">
        <v>3.2284071999999997E-2</v>
      </c>
      <c r="H216">
        <v>3.7579449000000001E-2</v>
      </c>
    </row>
    <row r="217" spans="1:8" x14ac:dyDescent="0.2">
      <c r="A217" s="2">
        <v>43936</v>
      </c>
      <c r="B217">
        <v>-2.1477092E-2</v>
      </c>
      <c r="C217">
        <v>-5.1150179999999998E-3</v>
      </c>
      <c r="D217">
        <v>1.0612107000000001E-2</v>
      </c>
      <c r="E217">
        <v>-5.3403060000000004E-3</v>
      </c>
      <c r="F217">
        <v>-5.1414301000000003E-2</v>
      </c>
      <c r="G217">
        <v>-4.0956016999999997E-2</v>
      </c>
      <c r="H217">
        <v>-9.2348780000000005E-2</v>
      </c>
    </row>
    <row r="218" spans="1:8" x14ac:dyDescent="0.2">
      <c r="A218" s="2">
        <v>43937</v>
      </c>
      <c r="B218">
        <v>4.812696E-3</v>
      </c>
      <c r="C218">
        <v>-8.6536899999999995E-4</v>
      </c>
      <c r="D218">
        <v>4.2632742000000001E-2</v>
      </c>
      <c r="E218">
        <v>7.9178500000000004E-4</v>
      </c>
      <c r="F218">
        <v>6.8734660000000003E-2</v>
      </c>
      <c r="G218">
        <v>2.5270958E-2</v>
      </c>
      <c r="H218">
        <v>-8.8452955999999999E-2</v>
      </c>
    </row>
    <row r="219" spans="1:8" x14ac:dyDescent="0.2">
      <c r="A219" s="2">
        <v>43938</v>
      </c>
      <c r="B219">
        <v>2.6656961999999999E-2</v>
      </c>
      <c r="C219">
        <v>-1.9608467000000001E-2</v>
      </c>
      <c r="D219">
        <v>-1.3877966E-2</v>
      </c>
      <c r="E219">
        <v>1.5534042E-2</v>
      </c>
      <c r="F219">
        <v>5.7509870999999997E-2</v>
      </c>
      <c r="G219">
        <v>9.2884227E-2</v>
      </c>
      <c r="H219">
        <v>0.14794859899999999</v>
      </c>
    </row>
    <row r="220" spans="1:8" x14ac:dyDescent="0.2">
      <c r="A220" s="2">
        <v>43941</v>
      </c>
      <c r="B220">
        <v>-1.7775025E-2</v>
      </c>
      <c r="C220">
        <v>7.1008540000000002E-3</v>
      </c>
      <c r="D220">
        <v>7.8052939999999999E-3</v>
      </c>
      <c r="E220">
        <v>-1.3051894E-2</v>
      </c>
      <c r="F220">
        <v>6.6429810000000006E-2</v>
      </c>
      <c r="G220">
        <v>-3.3043801999999997E-2</v>
      </c>
      <c r="H220">
        <v>-2.3858005000000002E-2</v>
      </c>
    </row>
    <row r="221" spans="1:8" x14ac:dyDescent="0.2">
      <c r="A221" s="2">
        <v>43942</v>
      </c>
      <c r="B221">
        <v>-3.0833763E-2</v>
      </c>
      <c r="C221">
        <v>-6.8486729999999996E-3</v>
      </c>
      <c r="D221">
        <v>-2.7741605999999999E-2</v>
      </c>
      <c r="E221">
        <v>-4.0497707000000001E-2</v>
      </c>
      <c r="F221">
        <v>-5.6242974000000001E-2</v>
      </c>
      <c r="G221">
        <v>-3.4173215E-2</v>
      </c>
      <c r="H221">
        <v>-4.6539222999999998E-2</v>
      </c>
    </row>
    <row r="222" spans="1:8" x14ac:dyDescent="0.2">
      <c r="A222" s="2">
        <v>43943</v>
      </c>
      <c r="B222">
        <v>2.1951827E-2</v>
      </c>
      <c r="C222">
        <v>1.9479889E-2</v>
      </c>
      <c r="D222">
        <v>1.5078210999999999E-2</v>
      </c>
      <c r="E222">
        <v>3.7809747999999997E-2</v>
      </c>
      <c r="F222">
        <v>4.8226945E-2</v>
      </c>
      <c r="G222">
        <v>3.4788277999999999E-2</v>
      </c>
      <c r="H222">
        <v>4.0079780000000002E-2</v>
      </c>
    </row>
    <row r="223" spans="1:8" x14ac:dyDescent="0.2">
      <c r="A223" s="2">
        <v>43944</v>
      </c>
      <c r="B223" s="3">
        <v>-7.1699999999999995E-5</v>
      </c>
      <c r="C223">
        <v>9.9056439999999999E-3</v>
      </c>
      <c r="D223">
        <v>1.5100188E-2</v>
      </c>
      <c r="E223">
        <v>1.0317079E-2</v>
      </c>
      <c r="F223">
        <v>-6.864556E-3</v>
      </c>
      <c r="G223">
        <v>-4.4384667000000003E-2</v>
      </c>
      <c r="H223">
        <v>4.9387873999999998E-2</v>
      </c>
    </row>
    <row r="224" spans="1:8" x14ac:dyDescent="0.2">
      <c r="A224" s="2">
        <v>43945</v>
      </c>
      <c r="B224">
        <v>1.3842458E-2</v>
      </c>
      <c r="C224">
        <v>-4.2947300000000001E-3</v>
      </c>
      <c r="D224">
        <v>4.4784930000000001E-3</v>
      </c>
      <c r="E224">
        <v>2.3477680000000001E-3</v>
      </c>
      <c r="F224">
        <v>2.0056829000000002E-2</v>
      </c>
      <c r="G224">
        <v>2.3632158E-2</v>
      </c>
      <c r="H224">
        <v>-6.9632890000000001E-3</v>
      </c>
    </row>
    <row r="225" spans="1:8" x14ac:dyDescent="0.2">
      <c r="A225" s="2">
        <v>43948</v>
      </c>
      <c r="B225">
        <v>1.4315484999999999E-2</v>
      </c>
      <c r="C225">
        <v>-6.6625900000000004E-3</v>
      </c>
      <c r="D225">
        <v>-1.4299615999999999E-2</v>
      </c>
      <c r="E225">
        <v>-2.6847749999999999E-3</v>
      </c>
      <c r="F225">
        <v>2.776115E-3</v>
      </c>
      <c r="G225">
        <v>3.2594E-3</v>
      </c>
      <c r="H225">
        <v>2.6433277000000002E-2</v>
      </c>
    </row>
    <row r="226" spans="1:8" x14ac:dyDescent="0.2">
      <c r="A226" s="2">
        <v>43949</v>
      </c>
      <c r="B226">
        <v>-4.6090269999999999E-3</v>
      </c>
      <c r="C226">
        <v>-4.4665160000000002E-3</v>
      </c>
      <c r="D226">
        <v>-2.6406167000000001E-2</v>
      </c>
      <c r="E226">
        <v>-3.3642638000000002E-2</v>
      </c>
      <c r="F226">
        <v>-4.6614298999999998E-2</v>
      </c>
      <c r="G226">
        <v>-1.5514007E-2</v>
      </c>
      <c r="H226">
        <v>7.2188748999999997E-2</v>
      </c>
    </row>
    <row r="227" spans="1:8" x14ac:dyDescent="0.2">
      <c r="A227" s="2">
        <v>43950</v>
      </c>
      <c r="B227">
        <v>2.5841698999999999E-2</v>
      </c>
      <c r="C227">
        <v>5.5181919999999999E-3</v>
      </c>
      <c r="D227">
        <v>2.5020510999999999E-2</v>
      </c>
      <c r="E227">
        <v>8.3779964999999998E-2</v>
      </c>
      <c r="F227">
        <v>-4.2379222000000001E-2</v>
      </c>
      <c r="G227">
        <v>5.5264061000000003E-2</v>
      </c>
      <c r="H227">
        <v>0.15027404</v>
      </c>
    </row>
    <row r="228" spans="1:8" x14ac:dyDescent="0.2">
      <c r="A228" s="2">
        <v>43951</v>
      </c>
      <c r="B228">
        <v>-9.3542820000000002E-3</v>
      </c>
      <c r="C228">
        <v>-1.8282684E-2</v>
      </c>
      <c r="D228">
        <v>4.1803528999999999E-2</v>
      </c>
      <c r="E228">
        <v>5.3380650000000003E-3</v>
      </c>
      <c r="F228">
        <v>-4.6520066999999998E-2</v>
      </c>
      <c r="G228">
        <v>1.0290872E-2</v>
      </c>
      <c r="H228">
        <v>-2.9486136E-2</v>
      </c>
    </row>
    <row r="229" spans="1:8" x14ac:dyDescent="0.2">
      <c r="A229" s="2">
        <v>43952</v>
      </c>
      <c r="B229">
        <v>-2.6830162000000001E-2</v>
      </c>
      <c r="C229">
        <v>6.1522929999999997E-3</v>
      </c>
      <c r="D229">
        <v>-7.9015193999999997E-2</v>
      </c>
      <c r="E229">
        <v>-2.1017792E-2</v>
      </c>
      <c r="F229">
        <v>-0.131137069</v>
      </c>
      <c r="G229">
        <v>-4.9415397999999999E-2</v>
      </c>
      <c r="H229">
        <v>-9.2695212999999999E-2</v>
      </c>
    </row>
    <row r="230" spans="1:8" x14ac:dyDescent="0.2">
      <c r="A230" s="2">
        <v>43955</v>
      </c>
      <c r="B230">
        <v>2.7544290000000001E-3</v>
      </c>
      <c r="C230">
        <v>3.498676E-3</v>
      </c>
      <c r="D230">
        <v>1.3016158E-2</v>
      </c>
      <c r="E230">
        <v>4.6763250000000003E-3</v>
      </c>
      <c r="F230">
        <v>6.6991566000000002E-2</v>
      </c>
      <c r="G230">
        <v>3.745361E-3</v>
      </c>
      <c r="H230">
        <v>7.5401867999999997E-2</v>
      </c>
    </row>
    <row r="231" spans="1:8" x14ac:dyDescent="0.2">
      <c r="A231" s="2">
        <v>43956</v>
      </c>
      <c r="B231">
        <v>9.1969019999999999E-3</v>
      </c>
      <c r="C231">
        <v>4.2320700000000001E-3</v>
      </c>
      <c r="D231">
        <v>7.8124300000000004E-4</v>
      </c>
      <c r="E231">
        <v>1.8156400999999999E-2</v>
      </c>
      <c r="F231">
        <v>-5.2108098999999998E-2</v>
      </c>
      <c r="G231">
        <v>-1.3928334000000001E-2</v>
      </c>
      <c r="H231">
        <v>-1.2446349000000001E-2</v>
      </c>
    </row>
    <row r="232" spans="1:8" x14ac:dyDescent="0.2">
      <c r="A232" s="2">
        <v>43957</v>
      </c>
      <c r="B232">
        <v>-6.801802E-3</v>
      </c>
      <c r="C232">
        <v>-1.2938939E-2</v>
      </c>
      <c r="D232">
        <v>1.4332878E-2</v>
      </c>
      <c r="E232">
        <v>-2.8238400000000002E-3</v>
      </c>
      <c r="F232">
        <v>-2.0067531999999999E-2</v>
      </c>
      <c r="G232">
        <v>-2.1327648000000001E-2</v>
      </c>
      <c r="H232">
        <v>-5.3086427999999998E-2</v>
      </c>
    </row>
    <row r="233" spans="1:8" x14ac:dyDescent="0.2">
      <c r="A233" s="2">
        <v>43958</v>
      </c>
      <c r="B233">
        <v>1.1994593E-2</v>
      </c>
      <c r="C233">
        <v>1.5234124E-2</v>
      </c>
      <c r="D233">
        <v>6.9296940000000001E-3</v>
      </c>
      <c r="E233">
        <v>1.8575026000000001E-2</v>
      </c>
      <c r="F233">
        <v>1.1369595999999999E-2</v>
      </c>
      <c r="G233">
        <v>1.805512E-3</v>
      </c>
      <c r="H233">
        <v>4.1458432000000003E-2</v>
      </c>
    </row>
    <row r="234" spans="1:8" x14ac:dyDescent="0.2">
      <c r="A234" s="2">
        <v>43959</v>
      </c>
      <c r="B234">
        <v>1.64108E-2</v>
      </c>
      <c r="C234">
        <v>-6.0284279999999997E-3</v>
      </c>
      <c r="D234">
        <v>5.0556009999999998E-3</v>
      </c>
      <c r="E234">
        <v>1.1452742E-2</v>
      </c>
      <c r="F234">
        <v>-2.7613048000000001E-2</v>
      </c>
      <c r="G234">
        <v>-1.5474250000000001E-3</v>
      </c>
      <c r="H234">
        <v>7.0551052000000003E-2</v>
      </c>
    </row>
    <row r="235" spans="1:8" x14ac:dyDescent="0.2">
      <c r="A235" s="2">
        <v>43962</v>
      </c>
      <c r="B235">
        <v>2.0514099999999999E-4</v>
      </c>
      <c r="C235">
        <v>-6.2531469999999997E-3</v>
      </c>
      <c r="D235">
        <v>1.2275070000000001E-2</v>
      </c>
      <c r="E235">
        <v>1.0667714E-2</v>
      </c>
      <c r="F235">
        <v>8.3085706999999995E-2</v>
      </c>
      <c r="G235">
        <v>4.1828135000000002E-2</v>
      </c>
      <c r="H235">
        <v>-1.0041101E-2</v>
      </c>
    </row>
    <row r="236" spans="1:8" x14ac:dyDescent="0.2">
      <c r="A236" s="2">
        <v>43963</v>
      </c>
      <c r="B236">
        <v>-2.0132891E-2</v>
      </c>
      <c r="C236">
        <v>3.8815249999999998E-3</v>
      </c>
      <c r="D236">
        <v>-2.1843333999999999E-2</v>
      </c>
      <c r="E236">
        <v>-1.9806346999999998E-2</v>
      </c>
      <c r="F236">
        <v>-6.3210619999999995E-2</v>
      </c>
      <c r="G236">
        <v>-3.5909446999999997E-2</v>
      </c>
      <c r="H236">
        <v>-1.5098166E-2</v>
      </c>
    </row>
    <row r="237" spans="1:8" x14ac:dyDescent="0.2">
      <c r="A237" s="2">
        <v>43964</v>
      </c>
      <c r="B237">
        <v>-1.7844129E-2</v>
      </c>
      <c r="C237">
        <v>9.5766449999999999E-3</v>
      </c>
      <c r="D237">
        <v>4.64351E-3</v>
      </c>
      <c r="E237">
        <v>-1.9383621E-2</v>
      </c>
      <c r="F237">
        <v>-3.2634418999999998E-2</v>
      </c>
      <c r="G237">
        <v>-1.1483248999999999E-2</v>
      </c>
      <c r="H237">
        <v>-3.6678150999999999E-2</v>
      </c>
    </row>
    <row r="238" spans="1:8" x14ac:dyDescent="0.2">
      <c r="A238" s="2">
        <v>43965</v>
      </c>
      <c r="B238">
        <v>1.189627E-2</v>
      </c>
      <c r="C238">
        <v>8.8111279999999997E-3</v>
      </c>
      <c r="D238">
        <v>8.8002199999999992E-3</v>
      </c>
      <c r="E238">
        <v>5.026918E-3</v>
      </c>
      <c r="F238">
        <v>-1.1840893E-2</v>
      </c>
      <c r="G238">
        <v>2.2037189999999998E-3</v>
      </c>
      <c r="H238">
        <v>-5.1662970000000003E-3</v>
      </c>
    </row>
    <row r="239" spans="1:8" x14ac:dyDescent="0.2">
      <c r="A239" s="2">
        <v>43966</v>
      </c>
      <c r="B239">
        <v>4.586433E-3</v>
      </c>
      <c r="C239">
        <v>5.6279479999999998E-3</v>
      </c>
      <c r="D239">
        <v>8.7233499999999995E-3</v>
      </c>
      <c r="E239">
        <v>1.2501399E-2</v>
      </c>
      <c r="F239">
        <v>3.1444113000000003E-2</v>
      </c>
      <c r="G239">
        <v>-1.2639444E-2</v>
      </c>
      <c r="H239">
        <v>-1.9284800000000001E-2</v>
      </c>
    </row>
    <row r="240" spans="1:8" x14ac:dyDescent="0.2">
      <c r="A240" s="2">
        <v>43969</v>
      </c>
      <c r="B240">
        <v>3.0005008E-2</v>
      </c>
      <c r="C240">
        <v>-7.5928979999999998E-3</v>
      </c>
      <c r="D240">
        <v>6.8155120000000001E-3</v>
      </c>
      <c r="E240">
        <v>7.7980039999999999E-3</v>
      </c>
      <c r="F240">
        <v>-2.1209683E-2</v>
      </c>
      <c r="G240">
        <v>-1.9865570999999999E-2</v>
      </c>
      <c r="H240">
        <v>0.142770803</v>
      </c>
    </row>
    <row r="241" spans="1:8" x14ac:dyDescent="0.2">
      <c r="A241" s="2">
        <v>43970</v>
      </c>
      <c r="B241">
        <v>-1.0324295000000001E-2</v>
      </c>
      <c r="C241">
        <v>9.60394E-3</v>
      </c>
      <c r="D241">
        <v>9.4635689999999998E-3</v>
      </c>
      <c r="E241">
        <v>-7.5831659999999997E-3</v>
      </c>
      <c r="F241">
        <v>-5.5363119000000002E-2</v>
      </c>
      <c r="G241">
        <v>-3.2905835000000001E-2</v>
      </c>
      <c r="H241">
        <v>-1.2959165999999999E-2</v>
      </c>
    </row>
    <row r="242" spans="1:8" x14ac:dyDescent="0.2">
      <c r="A242" s="2">
        <v>43971</v>
      </c>
      <c r="B242">
        <v>1.6845334999999999E-2</v>
      </c>
      <c r="C242">
        <v>2.3714669999999999E-3</v>
      </c>
      <c r="D242">
        <v>1.9651819000000001E-2</v>
      </c>
      <c r="E242">
        <v>2.3909438000000002E-2</v>
      </c>
      <c r="F242">
        <v>9.4253978000000002E-2</v>
      </c>
      <c r="G242">
        <v>2.1200317E-2</v>
      </c>
      <c r="H242">
        <v>6.5081843E-2</v>
      </c>
    </row>
    <row r="243" spans="1:8" x14ac:dyDescent="0.2">
      <c r="A243" s="2">
        <v>43972</v>
      </c>
      <c r="B243">
        <v>-6.9278860000000003E-3</v>
      </c>
      <c r="C243">
        <v>-1.4683616E-2</v>
      </c>
      <c r="D243">
        <v>-2.0709846000000001E-2</v>
      </c>
      <c r="E243">
        <v>-2.790458E-3</v>
      </c>
      <c r="F243">
        <v>-1.5061256E-2</v>
      </c>
      <c r="G243">
        <v>-5.2920859999999997E-3</v>
      </c>
      <c r="H243">
        <v>-3.1170667999999999E-2</v>
      </c>
    </row>
    <row r="244" spans="1:8" x14ac:dyDescent="0.2">
      <c r="A244" s="2">
        <v>43973</v>
      </c>
      <c r="B244">
        <v>1.8972679999999999E-3</v>
      </c>
      <c r="C244">
        <v>5.8994010000000003E-3</v>
      </c>
      <c r="D244">
        <v>-4.0380379999999999E-3</v>
      </c>
      <c r="E244">
        <v>5.4172889999999996E-3</v>
      </c>
      <c r="F244">
        <v>7.7503510999999997E-2</v>
      </c>
      <c r="G244">
        <v>-2.179294E-3</v>
      </c>
      <c r="H244">
        <v>-3.3679220000000002E-3</v>
      </c>
    </row>
    <row r="245" spans="1:8" x14ac:dyDescent="0.2">
      <c r="A245" s="2">
        <v>43977</v>
      </c>
      <c r="B245">
        <v>1.2245272E-2</v>
      </c>
      <c r="C245">
        <v>-1.4316858E-2</v>
      </c>
      <c r="D245">
        <v>-6.1825999999999999E-3</v>
      </c>
      <c r="E245">
        <v>4.6685249999999998E-3</v>
      </c>
      <c r="F245">
        <v>-6.8128427000000005E-2</v>
      </c>
      <c r="G245">
        <v>-2.1839490000000001E-3</v>
      </c>
      <c r="H245">
        <v>3.4810202999999998E-2</v>
      </c>
    </row>
    <row r="246" spans="1:8" x14ac:dyDescent="0.2">
      <c r="A246" s="2">
        <v>43978</v>
      </c>
      <c r="B246">
        <v>1.4769397E-2</v>
      </c>
      <c r="C246">
        <v>1.8008099999999999E-3</v>
      </c>
      <c r="D246">
        <v>-4.7473690000000004E-3</v>
      </c>
      <c r="E246">
        <v>5.7847400000000005E-4</v>
      </c>
      <c r="F246">
        <v>-2.5198259000000001E-2</v>
      </c>
      <c r="G246">
        <v>2.3231747000000001E-2</v>
      </c>
      <c r="H246">
        <v>-6.8110870000000004E-3</v>
      </c>
    </row>
    <row r="247" spans="1:8" x14ac:dyDescent="0.2">
      <c r="A247" s="2">
        <v>43979</v>
      </c>
      <c r="B247">
        <v>-1.8466540000000001E-3</v>
      </c>
      <c r="C247">
        <v>3.3447450000000001E-3</v>
      </c>
      <c r="D247">
        <v>-3.8615089999999999E-3</v>
      </c>
      <c r="E247">
        <v>-7.8317700000000003E-4</v>
      </c>
      <c r="F247">
        <v>-5.3178600000000002E-4</v>
      </c>
      <c r="G247">
        <v>5.5917889999999998E-3</v>
      </c>
      <c r="H247">
        <v>-3.9023944999999997E-2</v>
      </c>
    </row>
    <row r="248" spans="1:8" x14ac:dyDescent="0.2">
      <c r="A248" s="2">
        <v>43980</v>
      </c>
      <c r="B248">
        <v>4.4460089999999999E-3</v>
      </c>
      <c r="C248">
        <v>7.331471E-3</v>
      </c>
      <c r="D248">
        <v>1.7041921000000002E-2</v>
      </c>
      <c r="E248">
        <v>8.5675600000000001E-3</v>
      </c>
      <c r="F248">
        <v>-1.6626795999999999E-2</v>
      </c>
      <c r="G248">
        <v>3.2781285E-2</v>
      </c>
      <c r="H248">
        <v>-1.137683E-3</v>
      </c>
    </row>
    <row r="249" spans="1:8" x14ac:dyDescent="0.2">
      <c r="A249" s="2">
        <v>43983</v>
      </c>
      <c r="B249">
        <v>4.0335880000000003E-3</v>
      </c>
      <c r="C249">
        <v>4.593204E-3</v>
      </c>
      <c r="D249">
        <v>1.1670203000000001E-2</v>
      </c>
      <c r="E249">
        <v>2.0273800000000001E-3</v>
      </c>
      <c r="F249">
        <v>-7.6982613000000005E-2</v>
      </c>
      <c r="G249">
        <v>-3.4907761000000002E-2</v>
      </c>
      <c r="H249">
        <v>3.7972195E-2</v>
      </c>
    </row>
    <row r="250" spans="1:8" x14ac:dyDescent="0.2">
      <c r="A250" s="2">
        <v>43984</v>
      </c>
      <c r="B250">
        <v>8.2460550000000004E-3</v>
      </c>
      <c r="C250">
        <v>-6.4978930000000002E-3</v>
      </c>
      <c r="D250">
        <v>5.5421699999999997E-4</v>
      </c>
      <c r="E250">
        <v>5.1549550000000001E-3</v>
      </c>
      <c r="F250">
        <v>5.4558930999999998E-2</v>
      </c>
      <c r="G250">
        <v>-2.5604437000000001E-2</v>
      </c>
      <c r="H250">
        <v>3.2878230000000001E-2</v>
      </c>
    </row>
    <row r="251" spans="1:8" x14ac:dyDescent="0.2">
      <c r="A251" s="2">
        <v>43985</v>
      </c>
      <c r="B251">
        <v>1.3220475000000001E-2</v>
      </c>
      <c r="C251">
        <v>-1.8622511000000001E-2</v>
      </c>
      <c r="D251">
        <v>2.4198029999999999E-3</v>
      </c>
      <c r="E251">
        <v>-1.975217E-3</v>
      </c>
      <c r="F251">
        <v>-2.6907427000000001E-2</v>
      </c>
      <c r="G251">
        <v>1.5441175999999999E-2</v>
      </c>
      <c r="H251">
        <v>2.2802689000000001E-2</v>
      </c>
    </row>
    <row r="252" spans="1:8" x14ac:dyDescent="0.2">
      <c r="A252" s="2">
        <v>43986</v>
      </c>
      <c r="B252">
        <v>-2.6301689999999999E-3</v>
      </c>
      <c r="C252">
        <v>1.0471253999999999E-2</v>
      </c>
      <c r="D252">
        <v>-7.2078890000000003E-3</v>
      </c>
      <c r="E252">
        <v>-1.6991414999999999E-2</v>
      </c>
      <c r="F252">
        <v>1.1299491E-2</v>
      </c>
      <c r="G252">
        <v>4.1337982000000002E-2</v>
      </c>
      <c r="H252">
        <v>-1.4354917999999999E-2</v>
      </c>
    </row>
    <row r="253" spans="1:8" x14ac:dyDescent="0.2">
      <c r="A253" s="2">
        <v>43987</v>
      </c>
      <c r="B253">
        <v>2.5306602000000001E-2</v>
      </c>
      <c r="C253">
        <v>-2.0483689999999999E-2</v>
      </c>
      <c r="D253">
        <v>9.0622440000000005E-3</v>
      </c>
      <c r="E253">
        <v>1.8389795E-2</v>
      </c>
      <c r="F253">
        <v>-3.9403199999999998E-3</v>
      </c>
      <c r="G253">
        <v>-1.0240558E-2</v>
      </c>
      <c r="H253">
        <v>8.8499938E-2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9</vt:i4>
      </vt:variant>
    </vt:vector>
  </HeadingPairs>
  <TitlesOfParts>
    <vt:vector size="12" baseType="lpstr">
      <vt:lpstr>Two-Security</vt:lpstr>
      <vt:lpstr>Model</vt:lpstr>
      <vt:lpstr>Data</vt:lpstr>
      <vt:lpstr>AMZN</vt:lpstr>
      <vt:lpstr>GILD</vt:lpstr>
      <vt:lpstr>GLD</vt:lpstr>
      <vt:lpstr>GOOG</vt:lpstr>
      <vt:lpstr>KPTI</vt:lpstr>
      <vt:lpstr>MPC</vt:lpstr>
      <vt:lpstr>Model!Print_Area</vt:lpstr>
      <vt:lpstr>'Two-Security'!Print_Area</vt:lpstr>
      <vt:lpstr>SPY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Matthew Macarty</cp:lastModifiedBy>
  <cp:lastPrinted>2020-06-08T00:06:45Z</cp:lastPrinted>
  <dcterms:created xsi:type="dcterms:W3CDTF">2020-05-30T16:03:38Z</dcterms:created>
  <dcterms:modified xsi:type="dcterms:W3CDTF">2020-06-11T16:58:14Z</dcterms:modified>
</cp:coreProperties>
</file>